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yGillen/Desktop/"/>
    </mc:Choice>
  </mc:AlternateContent>
  <bookViews>
    <workbookView xWindow="560" yWindow="560" windowWidth="25040" windowHeight="13980"/>
  </bookViews>
  <sheets>
    <sheet name="Master List" sheetId="1" r:id="rId1"/>
    <sheet name="Menu Selection 1,2,3" sheetId="2" r:id="rId2"/>
    <sheet name="4 and More..." sheetId="4" r:id="rId3"/>
  </sheets>
  <definedNames>
    <definedName name="_xlnm.Print_Area" localSheetId="2">'4 and More...'!$A$2:$O$48</definedName>
    <definedName name="_xlnm.Print_Area" localSheetId="0">'Master List'!$B$3:$H$202</definedName>
    <definedName name="_xlnm.Print_Area" localSheetId="1">'Menu Selection 1,2,3'!$A$2:$L$48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4" l="1"/>
  <c r="F185" i="1"/>
  <c r="F186" i="1"/>
  <c r="H188" i="1"/>
  <c r="F189" i="1"/>
  <c r="H189" i="1"/>
  <c r="F190" i="1"/>
  <c r="H190" i="1"/>
  <c r="F191" i="1"/>
  <c r="H191" i="1"/>
  <c r="F192" i="1"/>
  <c r="H192" i="1"/>
  <c r="F193" i="1"/>
  <c r="H193" i="1"/>
  <c r="F194" i="1"/>
  <c r="H194" i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31" i="1"/>
  <c r="F42" i="1"/>
  <c r="F85" i="1"/>
  <c r="F152" i="1"/>
  <c r="F129" i="1"/>
  <c r="F179" i="1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H187" i="1"/>
  <c r="O22" i="4"/>
  <c r="O21" i="4"/>
  <c r="O20" i="4"/>
  <c r="H186" i="1"/>
  <c r="O19" i="4"/>
  <c r="H185" i="1"/>
  <c r="O18" i="4"/>
  <c r="F184" i="1"/>
  <c r="H184" i="1"/>
  <c r="H183" i="1"/>
  <c r="O17" i="4"/>
  <c r="H182" i="1"/>
  <c r="O16" i="4"/>
  <c r="H181" i="1"/>
  <c r="O15" i="4"/>
  <c r="H180" i="1"/>
  <c r="O14" i="4"/>
  <c r="H179" i="1"/>
  <c r="O13" i="4"/>
  <c r="K41" i="4"/>
  <c r="H175" i="1"/>
  <c r="K40" i="4"/>
  <c r="H174" i="1"/>
  <c r="K39" i="4"/>
  <c r="H173" i="1"/>
  <c r="K38" i="4"/>
  <c r="H172" i="1"/>
  <c r="K37" i="4"/>
  <c r="H171" i="1"/>
  <c r="K36" i="4"/>
  <c r="F170" i="1"/>
  <c r="H170" i="1"/>
  <c r="K35" i="4"/>
  <c r="K34" i="4"/>
  <c r="H167" i="1"/>
  <c r="K33" i="4"/>
  <c r="H166" i="1"/>
  <c r="K32" i="4"/>
  <c r="H165" i="1"/>
  <c r="K31" i="4"/>
  <c r="H164" i="1"/>
  <c r="K30" i="4"/>
  <c r="F163" i="1"/>
  <c r="H163" i="1"/>
  <c r="K29" i="4"/>
  <c r="K28" i="4"/>
  <c r="H161" i="1"/>
  <c r="K27" i="4"/>
  <c r="H160" i="1"/>
  <c r="K26" i="4"/>
  <c r="H159" i="1"/>
  <c r="K25" i="4"/>
  <c r="H158" i="1"/>
  <c r="K24" i="4"/>
  <c r="K23" i="4"/>
  <c r="H156" i="1"/>
  <c r="K22" i="4"/>
  <c r="H155" i="1"/>
  <c r="K21" i="4"/>
  <c r="F154" i="1"/>
  <c r="H154" i="1"/>
  <c r="K20" i="4"/>
  <c r="K19" i="4"/>
  <c r="F151" i="1"/>
  <c r="H151" i="1"/>
  <c r="K18" i="4"/>
  <c r="H150" i="1"/>
  <c r="K17" i="4"/>
  <c r="H149" i="1"/>
  <c r="K16" i="4"/>
  <c r="H148" i="1"/>
  <c r="K15" i="4"/>
  <c r="H147" i="1"/>
  <c r="K14" i="4"/>
  <c r="H146" i="1"/>
  <c r="K13" i="4"/>
  <c r="G41" i="4"/>
  <c r="G40" i="4"/>
  <c r="G39" i="4"/>
  <c r="G38" i="4"/>
  <c r="G37" i="4"/>
  <c r="F142" i="1"/>
  <c r="H142" i="1"/>
  <c r="G36" i="4"/>
  <c r="F141" i="1"/>
  <c r="H141" i="1"/>
  <c r="G35" i="4"/>
  <c r="F140" i="1"/>
  <c r="H140" i="1"/>
  <c r="G34" i="4"/>
  <c r="F139" i="1"/>
  <c r="H139" i="1"/>
  <c r="G33" i="4"/>
  <c r="F138" i="1"/>
  <c r="H138" i="1"/>
  <c r="G32" i="4"/>
  <c r="H137" i="1"/>
  <c r="G31" i="4"/>
  <c r="G30" i="4"/>
  <c r="F135" i="1"/>
  <c r="H135" i="1"/>
  <c r="G29" i="4"/>
  <c r="F134" i="1"/>
  <c r="H134" i="1"/>
  <c r="G28" i="4"/>
  <c r="F133" i="1"/>
  <c r="H133" i="1"/>
  <c r="G27" i="4"/>
  <c r="F132" i="1"/>
  <c r="H132" i="1"/>
  <c r="G26" i="4"/>
  <c r="F131" i="1"/>
  <c r="H131" i="1"/>
  <c r="G25" i="4"/>
  <c r="H130" i="1"/>
  <c r="G24" i="4"/>
  <c r="G23" i="4"/>
  <c r="F128" i="1"/>
  <c r="H128" i="1"/>
  <c r="G22" i="4"/>
  <c r="F127" i="1"/>
  <c r="H127" i="1"/>
  <c r="G21" i="4"/>
  <c r="H126" i="1"/>
  <c r="G20" i="4"/>
  <c r="F125" i="1"/>
  <c r="H125" i="1"/>
  <c r="G19" i="4"/>
  <c r="H124" i="1"/>
  <c r="G18" i="4"/>
  <c r="G17" i="4"/>
  <c r="F122" i="1"/>
  <c r="H122" i="1"/>
  <c r="G16" i="4"/>
  <c r="F121" i="1"/>
  <c r="H121" i="1"/>
  <c r="G15" i="4"/>
  <c r="F120" i="1"/>
  <c r="H120" i="1"/>
  <c r="G14" i="4"/>
  <c r="H119" i="1"/>
  <c r="G13" i="4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H29" i="1"/>
  <c r="F30" i="1"/>
  <c r="H30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H72" i="1"/>
  <c r="H73" i="1"/>
  <c r="F74" i="1"/>
  <c r="H74" i="1"/>
  <c r="F178" i="1"/>
  <c r="H178" i="1"/>
  <c r="F177" i="1"/>
  <c r="H177" i="1"/>
  <c r="F176" i="1"/>
  <c r="H176" i="1"/>
  <c r="F169" i="1"/>
  <c r="H169" i="1"/>
  <c r="H168" i="1"/>
  <c r="F162" i="1"/>
  <c r="H162" i="1"/>
  <c r="F157" i="1"/>
  <c r="H157" i="1"/>
  <c r="F153" i="1"/>
  <c r="H153" i="1"/>
  <c r="H152" i="1"/>
  <c r="F145" i="1"/>
  <c r="H145" i="1"/>
  <c r="F144" i="1"/>
  <c r="H144" i="1"/>
  <c r="F143" i="1"/>
  <c r="H143" i="1"/>
  <c r="F136" i="1"/>
  <c r="H136" i="1"/>
  <c r="H129" i="1"/>
  <c r="F123" i="1"/>
  <c r="H123" i="1"/>
  <c r="F118" i="1"/>
  <c r="H118" i="1"/>
  <c r="F117" i="1"/>
  <c r="H117" i="1"/>
  <c r="F116" i="1"/>
  <c r="H116" i="1"/>
  <c r="F115" i="1"/>
  <c r="H115" i="1"/>
  <c r="F114" i="1"/>
  <c r="H114" i="1"/>
  <c r="F113" i="1"/>
  <c r="H113" i="1"/>
  <c r="F112" i="1"/>
  <c r="H112" i="1"/>
  <c r="H111" i="1"/>
  <c r="F110" i="1"/>
  <c r="H110" i="1"/>
  <c r="F109" i="1"/>
  <c r="H109" i="1"/>
  <c r="F108" i="1"/>
  <c r="H108" i="1"/>
  <c r="F107" i="1"/>
  <c r="H107" i="1"/>
  <c r="F106" i="1"/>
  <c r="H106" i="1"/>
  <c r="H105" i="1"/>
  <c r="F104" i="1"/>
  <c r="H104" i="1"/>
  <c r="F103" i="1"/>
  <c r="H103" i="1"/>
  <c r="F102" i="1"/>
  <c r="H102" i="1"/>
  <c r="F101" i="1"/>
  <c r="H101" i="1"/>
  <c r="H100" i="1"/>
  <c r="F99" i="1"/>
  <c r="H99" i="1"/>
  <c r="F98" i="1"/>
  <c r="H98" i="1"/>
  <c r="F97" i="1"/>
  <c r="H97" i="1"/>
  <c r="F96" i="1"/>
  <c r="H96" i="1"/>
  <c r="F95" i="1"/>
  <c r="H95" i="1"/>
  <c r="H94" i="1"/>
  <c r="F93" i="1"/>
  <c r="H93" i="1"/>
  <c r="F92" i="1"/>
  <c r="H92" i="1"/>
  <c r="F91" i="1"/>
  <c r="H91" i="1"/>
  <c r="F90" i="1"/>
  <c r="H90" i="1"/>
  <c r="F89" i="1"/>
  <c r="H89" i="1"/>
  <c r="F88" i="1"/>
  <c r="H88" i="1"/>
  <c r="H87" i="1"/>
  <c r="F86" i="1"/>
  <c r="H86" i="1"/>
  <c r="H85" i="1"/>
  <c r="F84" i="1"/>
  <c r="H84" i="1"/>
  <c r="F83" i="1"/>
  <c r="H83" i="1"/>
  <c r="F82" i="1"/>
  <c r="H82" i="1"/>
  <c r="F81" i="1"/>
  <c r="H81" i="1"/>
  <c r="H80" i="1"/>
  <c r="F79" i="1"/>
  <c r="H79" i="1"/>
  <c r="F78" i="1"/>
  <c r="H78" i="1"/>
  <c r="F77" i="1"/>
  <c r="H77" i="1"/>
  <c r="F76" i="1"/>
  <c r="H76" i="1"/>
  <c r="F75" i="1"/>
  <c r="H75" i="1"/>
  <c r="N41" i="4"/>
  <c r="J41" i="4"/>
  <c r="F41" i="4"/>
  <c r="N40" i="4"/>
  <c r="J40" i="4"/>
  <c r="F40" i="4"/>
  <c r="N39" i="4"/>
  <c r="J39" i="4"/>
  <c r="F39" i="4"/>
  <c r="N38" i="4"/>
  <c r="J38" i="4"/>
  <c r="F38" i="4"/>
  <c r="N37" i="4"/>
  <c r="J37" i="4"/>
  <c r="F37" i="4"/>
  <c r="N36" i="4"/>
  <c r="J36" i="4"/>
  <c r="F36" i="4"/>
  <c r="N35" i="4"/>
  <c r="F35" i="4"/>
  <c r="N34" i="4"/>
  <c r="J34" i="4"/>
  <c r="F34" i="4"/>
  <c r="N33" i="4"/>
  <c r="J33" i="4"/>
  <c r="F33" i="4"/>
  <c r="N32" i="4"/>
  <c r="J32" i="4"/>
  <c r="F32" i="4"/>
  <c r="N31" i="4"/>
  <c r="J31" i="4"/>
  <c r="F31" i="4"/>
  <c r="N30" i="4"/>
  <c r="J30" i="4"/>
  <c r="F30" i="4"/>
  <c r="N29" i="4"/>
  <c r="J29" i="4"/>
  <c r="F29" i="4"/>
  <c r="N28" i="4"/>
  <c r="J28" i="4"/>
  <c r="F28" i="4"/>
  <c r="N27" i="4"/>
  <c r="J27" i="4"/>
  <c r="F27" i="4"/>
  <c r="N26" i="4"/>
  <c r="J26" i="4"/>
  <c r="F26" i="4"/>
  <c r="N25" i="4"/>
  <c r="J25" i="4"/>
  <c r="F25" i="4"/>
  <c r="N24" i="4"/>
  <c r="J24" i="4"/>
  <c r="F24" i="4"/>
  <c r="N23" i="4"/>
  <c r="J23" i="4"/>
  <c r="F23" i="4"/>
  <c r="N22" i="4"/>
  <c r="J22" i="4"/>
  <c r="F22" i="4"/>
  <c r="N21" i="4"/>
  <c r="J21" i="4"/>
  <c r="F21" i="4"/>
  <c r="N20" i="4"/>
  <c r="J20" i="4"/>
  <c r="F20" i="4"/>
  <c r="N19" i="4"/>
  <c r="J19" i="4"/>
  <c r="F19" i="4"/>
  <c r="N18" i="4"/>
  <c r="J18" i="4"/>
  <c r="F18" i="4"/>
  <c r="N17" i="4"/>
  <c r="J17" i="4"/>
  <c r="F17" i="4"/>
  <c r="N16" i="4"/>
  <c r="J16" i="4"/>
  <c r="F16" i="4"/>
  <c r="N15" i="4"/>
  <c r="J15" i="4"/>
  <c r="F15" i="4"/>
  <c r="N14" i="4"/>
  <c r="J14" i="4"/>
  <c r="F14" i="4"/>
  <c r="N13" i="4"/>
  <c r="J13" i="4"/>
  <c r="F13" i="4"/>
  <c r="K41" i="2"/>
  <c r="K40" i="2"/>
  <c r="K39" i="2"/>
  <c r="K38" i="2"/>
  <c r="K37" i="2"/>
  <c r="K36" i="2"/>
  <c r="K35" i="2"/>
  <c r="K34" i="2"/>
  <c r="K32" i="2"/>
  <c r="H32" i="2"/>
  <c r="K31" i="2"/>
  <c r="H31" i="2"/>
  <c r="K30" i="2"/>
  <c r="H30" i="2"/>
  <c r="K29" i="2"/>
  <c r="H29" i="2"/>
  <c r="K28" i="2"/>
  <c r="H28" i="2"/>
  <c r="K27" i="2"/>
  <c r="H27" i="2"/>
  <c r="K25" i="2"/>
  <c r="H25" i="2"/>
  <c r="K24" i="2"/>
  <c r="H24" i="2"/>
  <c r="K23" i="2"/>
  <c r="H23" i="2"/>
  <c r="K22" i="2"/>
  <c r="H22" i="2"/>
  <c r="K21" i="2"/>
  <c r="H21" i="2"/>
  <c r="K20" i="2"/>
  <c r="H20" i="2"/>
  <c r="K18" i="2"/>
  <c r="H18" i="2"/>
  <c r="K17" i="2"/>
  <c r="H17" i="2"/>
  <c r="K16" i="2"/>
  <c r="H16" i="2"/>
  <c r="K15" i="2"/>
  <c r="H15" i="2"/>
  <c r="K14" i="2"/>
  <c r="H14" i="2"/>
  <c r="K13" i="2"/>
  <c r="H13" i="2"/>
  <c r="E41" i="2"/>
  <c r="E40" i="2"/>
  <c r="E39" i="2"/>
  <c r="E38" i="2"/>
  <c r="E37" i="2"/>
  <c r="E36" i="2"/>
  <c r="E34" i="2"/>
  <c r="E32" i="2"/>
  <c r="E31" i="2"/>
  <c r="E30" i="2"/>
  <c r="E29" i="2"/>
  <c r="E28" i="2"/>
  <c r="E27" i="2"/>
  <c r="E25" i="2"/>
  <c r="E24" i="2"/>
  <c r="E23" i="2"/>
  <c r="E22" i="2"/>
  <c r="E21" i="2"/>
  <c r="E20" i="2"/>
  <c r="E18" i="2"/>
  <c r="E17" i="2"/>
  <c r="E16" i="2"/>
  <c r="E15" i="2"/>
  <c r="E14" i="2"/>
  <c r="E13" i="2"/>
</calcChain>
</file>

<file path=xl/sharedStrings.xml><?xml version="1.0" encoding="utf-8"?>
<sst xmlns="http://schemas.openxmlformats.org/spreadsheetml/2006/main" count="231" uniqueCount="172">
  <si>
    <t>Drain engine &amp; manifolds</t>
  </si>
  <si>
    <t>Disconnect battery</t>
  </si>
  <si>
    <t>Generator winterize</t>
  </si>
  <si>
    <t>Generator oil change</t>
  </si>
  <si>
    <t>Generator impeller replacement</t>
  </si>
  <si>
    <t>Outdoor storage</t>
  </si>
  <si>
    <t>Shrink wrap</t>
  </si>
  <si>
    <t>Interior boat detail</t>
  </si>
  <si>
    <t>Exterior boat detail (hand wash &amp; wax)</t>
  </si>
  <si>
    <t>Wash boat covers</t>
  </si>
  <si>
    <t>Bilge detail</t>
  </si>
  <si>
    <t>Acid wash standard</t>
  </si>
  <si>
    <t>Gel coat repair</t>
  </si>
  <si>
    <t>PWC detail</t>
  </si>
  <si>
    <t>PWC engine service 4-stroke</t>
  </si>
  <si>
    <t>PWC engine service 2-stroke</t>
  </si>
  <si>
    <t>New boat cover</t>
  </si>
  <si>
    <t>Repair boat cover</t>
  </si>
  <si>
    <t>New PWC cover</t>
  </si>
  <si>
    <t>Repair PWC cover</t>
  </si>
  <si>
    <t>Generator summerize</t>
  </si>
  <si>
    <t>Trailer service (tandem)</t>
  </si>
  <si>
    <t>Trailer service (single)</t>
  </si>
  <si>
    <t> </t>
  </si>
  <si>
    <t>Boat maintenance extends the life of your boat and reduces the need for costly repairs.</t>
  </si>
  <si>
    <t>It doesn’t only mean paying attention to your boat when you’re actively using it during the warm</t>
  </si>
  <si>
    <t>Step</t>
  </si>
  <si>
    <t>Winterize Packages</t>
  </si>
  <si>
    <t>Storage Packages</t>
  </si>
  <si>
    <t>Detail Packages</t>
  </si>
  <si>
    <t>Hours</t>
  </si>
  <si>
    <t>Rate</t>
  </si>
  <si>
    <t>Do not print these columns</t>
  </si>
  <si>
    <t>Annual Service &amp; Storage Packages</t>
  </si>
  <si>
    <t>Approved By:_________________________________________________</t>
  </si>
  <si>
    <t>Print Name:__________________________________________________</t>
  </si>
  <si>
    <t>Registration #_________________</t>
  </si>
  <si>
    <t>Date:________________________</t>
  </si>
  <si>
    <t>Unit Description:_____________________________________________________________________________</t>
  </si>
  <si>
    <t>Save $325!</t>
  </si>
  <si>
    <t>*Manufacturer Recommended</t>
  </si>
  <si>
    <t>Save $370!</t>
  </si>
  <si>
    <t>Outdoor Premium Storage &lt;25'</t>
  </si>
  <si>
    <t>PWC MAINTENANCE</t>
  </si>
  <si>
    <t>GENERATOR MAINTENANCE</t>
  </si>
  <si>
    <t>TRAILER MAINTENANCE</t>
  </si>
  <si>
    <t xml:space="preserve">PWC Winterize </t>
  </si>
  <si>
    <t>.. 5-month minimum stay..</t>
  </si>
  <si>
    <t>Algae &amp; Scum Removal</t>
  </si>
  <si>
    <t>Starting at $190.00</t>
  </si>
  <si>
    <t>Starting at $225.00</t>
  </si>
  <si>
    <t>Interior &amp; Exterior Clean</t>
  </si>
  <si>
    <t>Exterior boat detail (buff &amp; wax)</t>
  </si>
  <si>
    <t>Starting at $414.00</t>
  </si>
  <si>
    <t>Starting at $845.00</t>
  </si>
  <si>
    <t>** Two Star……..</t>
  </si>
  <si>
    <t>*** Three Star…..</t>
  </si>
  <si>
    <t>New decals</t>
  </si>
  <si>
    <t>Bluetooth Stereo Upgrades</t>
  </si>
  <si>
    <t>Coat engine for rust control</t>
  </si>
  <si>
    <t>Parts</t>
  </si>
  <si>
    <t>Total</t>
  </si>
  <si>
    <t>Fill &amp; Flush w/Antifreeze</t>
  </si>
  <si>
    <t>Fog Combustion Chambers</t>
  </si>
  <si>
    <t>Check All Fluid Levels</t>
  </si>
  <si>
    <t>Stabilize Fuel and Run</t>
  </si>
  <si>
    <t>Full Systems Check, Steering &amp; Throttle Test</t>
  </si>
  <si>
    <t>Change oil in Lower Unit on O/B's &amp; I/O's</t>
  </si>
  <si>
    <t>Lube Wheel Bearings &amp; Courtesy inspection of trailer systems if present</t>
  </si>
  <si>
    <t>Check strength of anti-freeze in fresh water cooling system (if Applicable)</t>
  </si>
  <si>
    <t>Run Engine to Temp, Change Oil &amp; Filter</t>
  </si>
  <si>
    <t>Replace Spin On Fuel Filter</t>
  </si>
  <si>
    <t xml:space="preserve">Retorque steering fastners, </t>
  </si>
  <si>
    <t>Lube Gimbal Bearing</t>
  </si>
  <si>
    <t>Replace Water Pump Impeller</t>
  </si>
  <si>
    <t>Replace U-Joint Bellows</t>
  </si>
  <si>
    <t>Engine Tune-up</t>
  </si>
  <si>
    <t>R&amp;R Belts, Batteries and Hoses as needed</t>
  </si>
  <si>
    <t>4 and More…</t>
  </si>
  <si>
    <t>Other Maintenance</t>
  </si>
  <si>
    <t xml:space="preserve">Basic Freeze Protection </t>
  </si>
  <si>
    <t>Freeze Protection Plus:</t>
  </si>
  <si>
    <t>+ Parts</t>
  </si>
  <si>
    <t>* One Star……….</t>
  </si>
  <si>
    <t>Change Oil &amp; Filter</t>
  </si>
  <si>
    <t>Run Engine to Temp</t>
  </si>
  <si>
    <t xml:space="preserve"> </t>
  </si>
  <si>
    <t>** Two Star………</t>
  </si>
  <si>
    <t>*** Three Star……</t>
  </si>
  <si>
    <t>** Two Star Plus:</t>
  </si>
  <si>
    <t>R&amp;R props &amp; lube propshafts</t>
  </si>
  <si>
    <t>Service outdrive &amp; Ck Alignment</t>
  </si>
  <si>
    <t>Change Lower Unit oil</t>
  </si>
  <si>
    <t>**** Four Star…..</t>
  </si>
  <si>
    <t>*** Three Star Plus:</t>
  </si>
  <si>
    <t xml:space="preserve">1 WINTERIZATION </t>
  </si>
  <si>
    <t>w/ One Star Service Pkg</t>
  </si>
  <si>
    <t>Indoor heated &amp; Secured storage</t>
  </si>
  <si>
    <t>w/ Three or Four Star Service</t>
  </si>
  <si>
    <t>Hull Cleaning Service</t>
  </si>
  <si>
    <t>Outdoor Premium Storage 25+</t>
  </si>
  <si>
    <t># 3 DETAIL PACKAGES</t>
  </si>
  <si>
    <t># 2 STORAGE &amp; SHRINKWRAP</t>
  </si>
  <si>
    <t># 1 WINTERIZE PACKAGE - 4 Star  (Plus Parts) "Manufacturer Recommended"</t>
  </si>
  <si>
    <t># 1 WINTERIZE PACKAGE - 3 Star  (Plus Parts) "Annual premium winterization:"</t>
  </si>
  <si>
    <t xml:space="preserve"># 1 WINTERIZE PACKAGE - 2 Star  (Plus Parts) </t>
  </si>
  <si>
    <t xml:space="preserve"># 1 WINTERIZE PACKAGE - 1 Star  (Plus Parts) </t>
  </si>
  <si>
    <t>No Shrinkwrap Required</t>
  </si>
  <si>
    <t xml:space="preserve">Interior boat detail </t>
  </si>
  <si>
    <t>Deluxe Interior &amp; Exterior Clean</t>
  </si>
  <si>
    <t xml:space="preserve">Customize your winter service, storage &amp; detail service (select from each category): </t>
  </si>
  <si>
    <t>Simple as 1, 2, 3!</t>
  </si>
  <si>
    <t>weather months – you also need to be sure to protect your boat through an effective Annual Maintenance routine.</t>
  </si>
  <si>
    <t>Customize your winter service, storage &amp; detail service (select from each category)</t>
  </si>
  <si>
    <t>All items + Parts</t>
  </si>
  <si>
    <t>Winterize Heater</t>
  </si>
  <si>
    <t>Winterize Shower</t>
  </si>
  <si>
    <t>Winterize Ballast</t>
  </si>
  <si>
    <t>Simple as 4,5,6!</t>
  </si>
  <si>
    <t xml:space="preserve">Here is where we discuss additional services for winter work.  </t>
  </si>
  <si>
    <t>WAKEBOAT MAINTENANCE</t>
  </si>
  <si>
    <t>R&amp;R Brakes and Pads (Single)</t>
  </si>
  <si>
    <t>R&amp;R Brakes and Pads (Tandem)</t>
  </si>
  <si>
    <t>N/C</t>
  </si>
  <si>
    <t>Special Projects</t>
  </si>
  <si>
    <t>ECP Fbrglass &amp; Uphols. Prot.</t>
  </si>
  <si>
    <t>Room For More</t>
  </si>
  <si>
    <t>Future Additional Items…</t>
  </si>
  <si>
    <t>Quote</t>
  </si>
  <si>
    <t>Check trailer systems and lights</t>
  </si>
  <si>
    <t>PWC R&amp;R battery</t>
  </si>
  <si>
    <t>AUDIO CUSTOMIZATION</t>
  </si>
  <si>
    <t>Upgraded Amp, Stereo &amp; Speakers</t>
  </si>
  <si>
    <t>FIBERGLASS RESTORATION</t>
  </si>
  <si>
    <t>UPHOLSTERY / INTERIOR</t>
  </si>
  <si>
    <t>Upholstery repair &amp; replace</t>
  </si>
  <si>
    <t>Stainless/LED Cup Holders</t>
  </si>
  <si>
    <t>WAKEBOAT UPGRADES</t>
  </si>
  <si>
    <t>Tower</t>
  </si>
  <si>
    <t>Supplemenal Ballast</t>
  </si>
  <si>
    <t>Cruise Control</t>
  </si>
  <si>
    <t>CANVAS REPAIR / REPLACE</t>
  </si>
  <si>
    <r>
      <t xml:space="preserve">Entry to Medium Priced Packages (All Stars + Parts) </t>
    </r>
    <r>
      <rPr>
        <b/>
        <sz val="12"/>
        <color rgb="FFFF0000"/>
        <rFont val="Calibri"/>
        <family val="2"/>
        <scheme val="minor"/>
      </rPr>
      <t>Not used in Example</t>
    </r>
  </si>
  <si>
    <t>6 - ROOM FOR MORE</t>
  </si>
  <si>
    <t>5 - SPECIAL PROJECTS</t>
  </si>
  <si>
    <t>4 - OTHER MAINTENANCE</t>
  </si>
  <si>
    <t>Protomet Mirror Upgrade - 140</t>
  </si>
  <si>
    <t>Protomet Mirror Upgrade - 100</t>
  </si>
  <si>
    <t>Extended Warranty</t>
  </si>
  <si>
    <t>Cockpit Heat</t>
  </si>
  <si>
    <t>Dinette Table</t>
  </si>
  <si>
    <t>$236/mo</t>
  </si>
  <si>
    <t>$175/mo</t>
  </si>
  <si>
    <t>$225/mo</t>
  </si>
  <si>
    <t>Acid Wash w Zebra Mussel Removal</t>
  </si>
  <si>
    <t>Flag &amp; Retractable Flagpole</t>
  </si>
  <si>
    <t>16.50/ft</t>
  </si>
  <si>
    <t>18.50/ft</t>
  </si>
  <si>
    <r>
      <t xml:space="preserve">1 Medium to High End Packages (Four Levels) </t>
    </r>
    <r>
      <rPr>
        <b/>
        <sz val="11"/>
        <color rgb="FFFF0000"/>
        <rFont val="Calibri"/>
        <family val="2"/>
        <scheme val="minor"/>
      </rPr>
      <t>Example Used in Display Worksheet</t>
    </r>
  </si>
  <si>
    <r>
      <t>4 and MORE…        4, 5, 6 ...</t>
    </r>
    <r>
      <rPr>
        <b/>
        <sz val="11"/>
        <color rgb="FFFF0000"/>
        <rFont val="Calibri"/>
        <family val="2"/>
        <scheme val="minor"/>
      </rPr>
      <t>Example Used in Worksheet</t>
    </r>
  </si>
  <si>
    <t>Labor $</t>
  </si>
  <si>
    <t>Shop Labor Rate:</t>
  </si>
  <si>
    <t>Dockside Service +Add</t>
  </si>
  <si>
    <t>Restore Teak Platform</t>
  </si>
  <si>
    <t xml:space="preserve">Oil Teak Only </t>
  </si>
  <si>
    <t>NICE ADDITIONS</t>
  </si>
  <si>
    <t>DETAILING - A LA CARTE</t>
  </si>
  <si>
    <t>VALET SERVICES</t>
  </si>
  <si>
    <t>Pick up &amp; Delivery -R/T</t>
  </si>
  <si>
    <t xml:space="preserve">SERVICE MENU CHECKLIST </t>
  </si>
  <si>
    <t>LED Interior Lighting</t>
  </si>
  <si>
    <t>LED Underwater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</si>
</sst>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EstrangeloEdessa"/>
    </font>
    <font>
      <sz val="10"/>
      <color theme="1"/>
      <name val="EstrangeloEdessa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2" fillId="3" borderId="0" xfId="0" applyFont="1" applyFill="1"/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" fontId="0" fillId="3" borderId="0" xfId="0" applyNumberForma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/>
    <xf numFmtId="4" fontId="7" fillId="0" borderId="0" xfId="0" applyNumberFormat="1" applyFont="1"/>
    <xf numFmtId="4" fontId="7" fillId="3" borderId="0" xfId="0" applyNumberFormat="1" applyFont="1" applyFill="1"/>
    <xf numFmtId="0" fontId="7" fillId="3" borderId="0" xfId="0" applyFont="1" applyFill="1"/>
    <xf numFmtId="0" fontId="7" fillId="3" borderId="0" xfId="0" quotePrefix="1" applyFont="1" applyFill="1" applyAlignment="1">
      <alignment horizontal="center"/>
    </xf>
    <xf numFmtId="0" fontId="7" fillId="4" borderId="0" xfId="0" quotePrefix="1" applyFont="1" applyFill="1" applyAlignment="1">
      <alignment horizontal="center"/>
    </xf>
    <xf numFmtId="4" fontId="7" fillId="4" borderId="0" xfId="0" applyNumberFormat="1" applyFont="1" applyFill="1"/>
    <xf numFmtId="0" fontId="7" fillId="5" borderId="0" xfId="0" quotePrefix="1" applyFont="1" applyFill="1" applyAlignment="1">
      <alignment horizontal="center"/>
    </xf>
    <xf numFmtId="4" fontId="7" fillId="5" borderId="0" xfId="0" applyNumberFormat="1" applyFont="1" applyFill="1"/>
    <xf numFmtId="0" fontId="9" fillId="3" borderId="0" xfId="0" applyFont="1" applyFill="1" applyAlignment="1">
      <alignment horizontal="center" wrapText="1"/>
    </xf>
    <xf numFmtId="4" fontId="9" fillId="3" borderId="0" xfId="0" applyNumberFormat="1" applyFont="1" applyFill="1"/>
    <xf numFmtId="0" fontId="9" fillId="0" borderId="0" xfId="0" applyFont="1"/>
    <xf numFmtId="0" fontId="9" fillId="4" borderId="0" xfId="0" applyFont="1" applyFill="1" applyAlignment="1">
      <alignment horizontal="center" wrapText="1"/>
    </xf>
    <xf numFmtId="4" fontId="9" fillId="4" borderId="0" xfId="0" applyNumberFormat="1" applyFont="1" applyFill="1" applyAlignment="1">
      <alignment wrapText="1"/>
    </xf>
    <xf numFmtId="0" fontId="9" fillId="0" borderId="0" xfId="0" applyFont="1" applyAlignment="1">
      <alignment wrapText="1"/>
    </xf>
    <xf numFmtId="0" fontId="9" fillId="5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7" fillId="4" borderId="0" xfId="0" applyFont="1" applyFill="1"/>
    <xf numFmtId="0" fontId="7" fillId="5" borderId="0" xfId="0" applyFont="1" applyFill="1"/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1" fillId="4" borderId="0" xfId="0" quotePrefix="1" applyFont="1" applyFill="1" applyAlignment="1">
      <alignment horizontal="left"/>
    </xf>
    <xf numFmtId="43" fontId="7" fillId="4" borderId="0" xfId="0" applyNumberFormat="1" applyFont="1" applyFill="1"/>
    <xf numFmtId="43" fontId="7" fillId="5" borderId="0" xfId="0" applyNumberFormat="1" applyFont="1" applyFill="1"/>
    <xf numFmtId="3" fontId="12" fillId="3" borderId="0" xfId="0" quotePrefix="1" applyNumberFormat="1" applyFont="1" applyFill="1" applyAlignment="1">
      <alignment horizontal="left"/>
    </xf>
    <xf numFmtId="43" fontId="12" fillId="3" borderId="0" xfId="0" quotePrefix="1" applyNumberFormat="1" applyFont="1" applyFill="1" applyAlignment="1">
      <alignment horizontal="right"/>
    </xf>
    <xf numFmtId="43" fontId="13" fillId="3" borderId="0" xfId="0" applyNumberFormat="1" applyFont="1" applyFill="1"/>
    <xf numFmtId="0" fontId="13" fillId="0" borderId="0" xfId="0" applyFont="1"/>
    <xf numFmtId="0" fontId="13" fillId="4" borderId="0" xfId="0" applyFont="1" applyFill="1"/>
    <xf numFmtId="0" fontId="13" fillId="5" borderId="0" xfId="0" applyFont="1" applyFill="1"/>
    <xf numFmtId="43" fontId="13" fillId="4" borderId="0" xfId="0" applyNumberFormat="1" applyFont="1" applyFill="1"/>
    <xf numFmtId="43" fontId="13" fillId="5" borderId="0" xfId="0" applyNumberFormat="1" applyFont="1" applyFill="1"/>
    <xf numFmtId="0" fontId="7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3" fontId="6" fillId="3" borderId="0" xfId="0" quotePrefix="1" applyNumberFormat="1" applyFont="1" applyFill="1" applyAlignment="1">
      <alignment horizontal="right"/>
    </xf>
    <xf numFmtId="3" fontId="17" fillId="3" borderId="0" xfId="0" quotePrefix="1" applyNumberFormat="1" applyFont="1" applyFill="1" applyAlignment="1">
      <alignment horizontal="left"/>
    </xf>
    <xf numFmtId="0" fontId="16" fillId="4" borderId="0" xfId="0" quotePrefix="1" applyFont="1" applyFill="1" applyAlignment="1">
      <alignment horizontal="left"/>
    </xf>
    <xf numFmtId="3" fontId="17" fillId="4" borderId="0" xfId="0" quotePrefix="1" applyNumberFormat="1" applyFont="1" applyFill="1" applyAlignment="1">
      <alignment horizontal="left"/>
    </xf>
    <xf numFmtId="0" fontId="2" fillId="3" borderId="0" xfId="0" quotePrefix="1" applyFont="1" applyFill="1" applyAlignment="1">
      <alignment horizontal="left"/>
    </xf>
    <xf numFmtId="2" fontId="0" fillId="5" borderId="0" xfId="0" applyNumberFormat="1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3" fillId="3" borderId="0" xfId="0" quotePrefix="1" applyFont="1" applyFill="1" applyAlignment="1">
      <alignment horizontal="left"/>
    </xf>
    <xf numFmtId="2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18" fillId="4" borderId="0" xfId="0" applyNumberFormat="1" applyFont="1" applyFill="1" applyAlignment="1">
      <alignment horizontal="center"/>
    </xf>
    <xf numFmtId="43" fontId="5" fillId="3" borderId="0" xfId="0" quotePrefix="1" applyNumberFormat="1" applyFont="1" applyFill="1" applyAlignment="1">
      <alignment horizontal="right"/>
    </xf>
    <xf numFmtId="0" fontId="11" fillId="5" borderId="0" xfId="0" applyFont="1" applyFill="1"/>
    <xf numFmtId="3" fontId="14" fillId="3" borderId="0" xfId="0" quotePrefix="1" applyNumberFormat="1" applyFont="1" applyFill="1" applyAlignment="1">
      <alignment horizontal="left"/>
    </xf>
    <xf numFmtId="4" fontId="7" fillId="3" borderId="1" xfId="0" applyNumberFormat="1" applyFont="1" applyFill="1" applyBorder="1"/>
    <xf numFmtId="43" fontId="7" fillId="3" borderId="1" xfId="0" applyNumberFormat="1" applyFont="1" applyFill="1" applyBorder="1"/>
    <xf numFmtId="4" fontId="7" fillId="4" borderId="1" xfId="0" applyNumberFormat="1" applyFont="1" applyFill="1" applyBorder="1"/>
    <xf numFmtId="43" fontId="7" fillId="4" borderId="1" xfId="0" applyNumberFormat="1" applyFont="1" applyFill="1" applyBorder="1"/>
    <xf numFmtId="4" fontId="7" fillId="5" borderId="1" xfId="0" applyNumberFormat="1" applyFont="1" applyFill="1" applyBorder="1"/>
    <xf numFmtId="43" fontId="7" fillId="5" borderId="1" xfId="0" applyNumberFormat="1" applyFont="1" applyFill="1" applyBorder="1"/>
    <xf numFmtId="0" fontId="0" fillId="0" borderId="2" xfId="0" applyBorder="1"/>
    <xf numFmtId="0" fontId="0" fillId="0" borderId="0" xfId="0" applyBorder="1"/>
    <xf numFmtId="4" fontId="0" fillId="6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0" borderId="0" xfId="0" quotePrefix="1" applyFont="1" applyFill="1" applyAlignment="1">
      <alignment horizontal="left"/>
    </xf>
    <xf numFmtId="0" fontId="0" fillId="0" borderId="0" xfId="0" applyFont="1" applyFill="1"/>
    <xf numFmtId="0" fontId="0" fillId="0" borderId="0" xfId="0" quotePrefix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3" borderId="0" xfId="0" quotePrefix="1" applyFont="1" applyFill="1" applyAlignment="1">
      <alignment horizontal="left" vertical="center"/>
    </xf>
    <xf numFmtId="0" fontId="9" fillId="3" borderId="0" xfId="0" quotePrefix="1" applyFont="1" applyFill="1" applyAlignment="1">
      <alignment horizontal="center" wrapText="1"/>
    </xf>
    <xf numFmtId="4" fontId="7" fillId="0" borderId="0" xfId="0" applyNumberFormat="1" applyFont="1" applyFill="1"/>
    <xf numFmtId="43" fontId="13" fillId="0" borderId="0" xfId="0" applyNumberFormat="1" applyFont="1" applyFill="1"/>
    <xf numFmtId="3" fontId="22" fillId="3" borderId="0" xfId="0" quotePrefix="1" applyNumberFormat="1" applyFont="1" applyFill="1" applyAlignment="1">
      <alignment horizontal="left"/>
    </xf>
    <xf numFmtId="43" fontId="11" fillId="3" borderId="0" xfId="0" quotePrefix="1" applyNumberFormat="1" applyFont="1" applyFill="1" applyAlignment="1">
      <alignment horizontal="center"/>
    </xf>
    <xf numFmtId="165" fontId="6" fillId="3" borderId="0" xfId="0" quotePrefix="1" applyNumberFormat="1" applyFont="1" applyFill="1" applyAlignment="1">
      <alignment horizontal="right"/>
    </xf>
    <xf numFmtId="0" fontId="2" fillId="4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6" borderId="0" xfId="0" quotePrefix="1" applyFont="1" applyFill="1" applyAlignment="1">
      <alignment horizontal="left" vertical="center"/>
    </xf>
    <xf numFmtId="43" fontId="15" fillId="3" borderId="0" xfId="0" applyNumberFormat="1" applyFont="1" applyFill="1" applyAlignment="1">
      <alignment horizontal="right" wrapText="1"/>
    </xf>
    <xf numFmtId="43" fontId="15" fillId="3" borderId="0" xfId="0" quotePrefix="1" applyNumberFormat="1" applyFont="1" applyFill="1" applyAlignment="1">
      <alignment horizontal="right" wrapText="1"/>
    </xf>
    <xf numFmtId="0" fontId="24" fillId="3" borderId="0" xfId="0" applyFont="1" applyFill="1" applyAlignment="1">
      <alignment horizontal="center"/>
    </xf>
    <xf numFmtId="0" fontId="3" fillId="4" borderId="0" xfId="0" quotePrefix="1" applyFont="1" applyFill="1" applyAlignment="1">
      <alignment horizontal="left"/>
    </xf>
    <xf numFmtId="0" fontId="2" fillId="5" borderId="0" xfId="0" quotePrefix="1" applyFont="1" applyFill="1" applyAlignment="1">
      <alignment horizontal="left"/>
    </xf>
    <xf numFmtId="0" fontId="25" fillId="0" borderId="0" xfId="0" applyFont="1"/>
    <xf numFmtId="0" fontId="21" fillId="4" borderId="0" xfId="0" applyFont="1" applyFill="1"/>
    <xf numFmtId="0" fontId="7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/>
    </xf>
    <xf numFmtId="2" fontId="0" fillId="6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2" xfId="0" applyFill="1" applyBorder="1"/>
    <xf numFmtId="0" fontId="16" fillId="5" borderId="0" xfId="0" applyFont="1" applyFill="1"/>
    <xf numFmtId="3" fontId="27" fillId="3" borderId="0" xfId="0" quotePrefix="1" applyNumberFormat="1" applyFont="1" applyFill="1" applyAlignment="1">
      <alignment horizontal="left"/>
    </xf>
    <xf numFmtId="0" fontId="2" fillId="2" borderId="0" xfId="0" quotePrefix="1" applyFont="1" applyFill="1" applyAlignment="1">
      <alignment horizontal="left"/>
    </xf>
    <xf numFmtId="0" fontId="28" fillId="4" borderId="0" xfId="0" applyFont="1" applyFill="1"/>
    <xf numFmtId="0" fontId="0" fillId="0" borderId="0" xfId="0" applyFont="1" applyAlignment="1">
      <alignment horizontal="left"/>
    </xf>
    <xf numFmtId="0" fontId="7" fillId="3" borderId="1" xfId="0" applyFont="1" applyFill="1" applyBorder="1"/>
    <xf numFmtId="44" fontId="7" fillId="0" borderId="0" xfId="0" quotePrefix="1" applyNumberFormat="1" applyFont="1" applyFill="1" applyAlignment="1">
      <alignment horizontal="left"/>
    </xf>
    <xf numFmtId="44" fontId="7" fillId="0" borderId="0" xfId="0" applyNumberFormat="1" applyFont="1" applyFill="1"/>
    <xf numFmtId="44" fontId="7" fillId="0" borderId="0" xfId="0" quotePrefix="1" applyNumberFormat="1" applyFont="1" applyFill="1" applyAlignment="1">
      <alignment horizontal="center"/>
    </xf>
    <xf numFmtId="44" fontId="9" fillId="0" borderId="0" xfId="0" applyNumberFormat="1" applyFont="1" applyFill="1" applyAlignment="1">
      <alignment horizontal="center" vertical="center" wrapText="1"/>
    </xf>
    <xf numFmtId="44" fontId="9" fillId="0" borderId="0" xfId="0" quotePrefix="1" applyNumberFormat="1" applyFont="1" applyFill="1" applyAlignment="1">
      <alignment horizontal="center" wrapText="1"/>
    </xf>
    <xf numFmtId="44" fontId="12" fillId="0" borderId="0" xfId="1" quotePrefix="1" applyNumberFormat="1" applyFont="1" applyFill="1" applyAlignment="1">
      <alignment horizontal="left"/>
    </xf>
    <xf numFmtId="44" fontId="12" fillId="0" borderId="0" xfId="1" quotePrefix="1" applyNumberFormat="1" applyFont="1" applyFill="1" applyAlignment="1">
      <alignment horizontal="right"/>
    </xf>
    <xf numFmtId="4" fontId="9" fillId="0" borderId="0" xfId="0" applyNumberFormat="1" applyFont="1" applyFill="1" applyAlignment="1">
      <alignment vertical="center" wrapText="1"/>
    </xf>
    <xf numFmtId="0" fontId="9" fillId="0" borderId="0" xfId="0" quotePrefix="1" applyFont="1" applyFill="1" applyAlignment="1">
      <alignment horizontal="center" wrapText="1"/>
    </xf>
    <xf numFmtId="0" fontId="7" fillId="4" borderId="1" xfId="0" applyFont="1" applyFill="1" applyBorder="1"/>
    <xf numFmtId="0" fontId="9" fillId="5" borderId="0" xfId="0" applyFont="1" applyFill="1" applyAlignment="1">
      <alignment wrapText="1"/>
    </xf>
    <xf numFmtId="0" fontId="7" fillId="5" borderId="1" xfId="0" applyFont="1" applyFill="1" applyBorder="1"/>
    <xf numFmtId="0" fontId="9" fillId="4" borderId="0" xfId="0" applyFont="1" applyFill="1"/>
    <xf numFmtId="43" fontId="13" fillId="4" borderId="0" xfId="0" applyNumberFormat="1" applyFont="1" applyFill="1" applyAlignment="1">
      <alignment horizontal="right"/>
    </xf>
    <xf numFmtId="4" fontId="0" fillId="6" borderId="0" xfId="1" applyNumberFormat="1" applyFont="1" applyFill="1" applyAlignment="1">
      <alignment horizontal="right"/>
    </xf>
    <xf numFmtId="4" fontId="0" fillId="6" borderId="0" xfId="1" quotePrefix="1" applyNumberFormat="1" applyFont="1" applyFill="1" applyAlignment="1">
      <alignment horizontal="right"/>
    </xf>
    <xf numFmtId="4" fontId="7" fillId="0" borderId="0" xfId="0" quotePrefix="1" applyNumberFormat="1" applyFont="1" applyAlignment="1">
      <alignment horizontal="left"/>
    </xf>
    <xf numFmtId="4" fontId="7" fillId="3" borderId="0" xfId="0" quotePrefix="1" applyNumberFormat="1" applyFont="1" applyFill="1" applyAlignment="1">
      <alignment horizontal="center"/>
    </xf>
    <xf numFmtId="4" fontId="9" fillId="3" borderId="0" xfId="0" applyNumberFormat="1" applyFont="1" applyFill="1" applyAlignment="1">
      <alignment horizontal="center" vertical="center" wrapText="1"/>
    </xf>
    <xf numFmtId="4" fontId="9" fillId="3" borderId="0" xfId="0" quotePrefix="1" applyNumberFormat="1" applyFont="1" applyFill="1" applyAlignment="1">
      <alignment horizontal="center" wrapText="1"/>
    </xf>
    <xf numFmtId="4" fontId="12" fillId="3" borderId="0" xfId="1" quotePrefix="1" applyNumberFormat="1" applyFont="1" applyFill="1" applyAlignment="1">
      <alignment horizontal="right"/>
    </xf>
    <xf numFmtId="4" fontId="0" fillId="3" borderId="0" xfId="1" applyNumberFormat="1" applyFont="1" applyFill="1" applyAlignment="1">
      <alignment horizontal="right"/>
    </xf>
    <xf numFmtId="4" fontId="0" fillId="0" borderId="0" xfId="1" applyNumberFormat="1" applyFont="1" applyAlignment="1">
      <alignment horizontal="right"/>
    </xf>
    <xf numFmtId="4" fontId="3" fillId="3" borderId="0" xfId="1" applyNumberFormat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4" fontId="18" fillId="4" borderId="0" xfId="1" applyNumberFormat="1" applyFont="1" applyFill="1" applyAlignment="1">
      <alignment horizontal="right"/>
    </xf>
    <xf numFmtId="4" fontId="2" fillId="3" borderId="0" xfId="1" applyNumberFormat="1" applyFont="1" applyFill="1" applyAlignment="1">
      <alignment horizontal="right"/>
    </xf>
    <xf numFmtId="2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2" borderId="0" xfId="1" applyNumberFormat="1" applyFont="1" applyFill="1" applyAlignment="1">
      <alignment horizontal="right"/>
    </xf>
    <xf numFmtId="4" fontId="0" fillId="4" borderId="0" xfId="1" quotePrefix="1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5" borderId="0" xfId="0" applyNumberFormat="1" applyFont="1" applyFill="1" applyAlignment="1">
      <alignment horizontal="right"/>
    </xf>
    <xf numFmtId="43" fontId="13" fillId="5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center"/>
    </xf>
    <xf numFmtId="4" fontId="2" fillId="4" borderId="0" xfId="0" applyNumberFormat="1" applyFont="1" applyFill="1" applyAlignment="1">
      <alignment horizontal="center"/>
    </xf>
    <xf numFmtId="4" fontId="2" fillId="4" borderId="0" xfId="1" applyNumberFormat="1" applyFont="1" applyFill="1" applyAlignment="1">
      <alignment horizontal="right"/>
    </xf>
    <xf numFmtId="4" fontId="0" fillId="4" borderId="0" xfId="0" applyNumberFormat="1" applyFill="1" applyAlignment="1">
      <alignment horizontal="center"/>
    </xf>
    <xf numFmtId="4" fontId="0" fillId="4" borderId="0" xfId="1" applyNumberFormat="1" applyFont="1" applyFill="1" applyAlignment="1">
      <alignment horizontal="right"/>
    </xf>
    <xf numFmtId="2" fontId="0" fillId="4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right"/>
    </xf>
    <xf numFmtId="0" fontId="2" fillId="4" borderId="0" xfId="0" applyFont="1" applyFill="1"/>
    <xf numFmtId="0" fontId="2" fillId="6" borderId="0" xfId="0" quotePrefix="1" applyFont="1" applyFill="1" applyAlignment="1">
      <alignment horizontal="left"/>
    </xf>
    <xf numFmtId="0" fontId="9" fillId="4" borderId="0" xfId="0" applyFont="1" applyFill="1" applyAlignment="1">
      <alignment vertical="center"/>
    </xf>
    <xf numFmtId="0" fontId="9" fillId="5" borderId="0" xfId="0" applyFont="1" applyFill="1" applyAlignment="1">
      <alignment vertical="center" wrapText="1"/>
    </xf>
    <xf numFmtId="4" fontId="0" fillId="0" borderId="0" xfId="0" applyNumberFormat="1" applyAlignment="1">
      <alignment horizontal="right"/>
    </xf>
    <xf numFmtId="4" fontId="3" fillId="3" borderId="0" xfId="1" quotePrefix="1" applyNumberFormat="1" applyFont="1" applyFill="1" applyAlignment="1">
      <alignment horizontal="right"/>
    </xf>
    <xf numFmtId="4" fontId="2" fillId="6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right"/>
    </xf>
    <xf numFmtId="164" fontId="0" fillId="6" borderId="0" xfId="0" applyNumberFormat="1" applyFill="1" applyAlignment="1">
      <alignment horizontal="center"/>
    </xf>
    <xf numFmtId="0" fontId="2" fillId="6" borderId="0" xfId="0" applyFont="1" applyFill="1" applyAlignment="1">
      <alignment horizontal="left"/>
    </xf>
    <xf numFmtId="0" fontId="28" fillId="5" borderId="0" xfId="0" applyFont="1" applyFill="1"/>
    <xf numFmtId="0" fontId="4" fillId="3" borderId="0" xfId="0" quotePrefix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8" fillId="3" borderId="0" xfId="0" quotePrefix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26" fillId="3" borderId="0" xfId="0" quotePrefix="1" applyFont="1" applyFill="1" applyAlignment="1">
      <alignment horizontal="center"/>
    </xf>
    <xf numFmtId="0" fontId="23" fillId="3" borderId="0" xfId="0" quotePrefix="1" applyFont="1" applyFill="1" applyAlignment="1">
      <alignment horizontal="center"/>
    </xf>
    <xf numFmtId="0" fontId="9" fillId="4" borderId="0" xfId="0" quotePrefix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FFFFCC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R221"/>
  <sheetViews>
    <sheetView tabSelected="1" workbookViewId="0"/>
  </sheetViews>
  <sheetFormatPr baseColWidth="10" defaultColWidth="8.83203125" defaultRowHeight="15" x14ac:dyDescent="0.2"/>
  <cols>
    <col min="1" max="1" width="5.6640625" style="4" customWidth="1"/>
    <col min="2" max="2" width="7.6640625" style="1" customWidth="1"/>
    <col min="3" max="3" width="56.6640625" style="6" customWidth="1"/>
    <col min="4" max="4" width="6.5" style="13" customWidth="1"/>
    <col min="5" max="5" width="6.5" style="16" customWidth="1"/>
    <col min="6" max="6" width="9.6640625" style="146" customWidth="1"/>
    <col min="8" max="8" width="9.1640625" customWidth="1"/>
    <col min="11" max="11" width="3.1640625" bestFit="1" customWidth="1"/>
    <col min="12" max="12" width="57" bestFit="1" customWidth="1"/>
    <col min="13" max="13" width="5.6640625" bestFit="1" customWidth="1"/>
    <col min="14" max="14" width="6.6640625" bestFit="1" customWidth="1"/>
    <col min="15" max="15" width="9" bestFit="1" customWidth="1"/>
  </cols>
  <sheetData>
    <row r="3" spans="1:12" ht="19" x14ac:dyDescent="0.25">
      <c r="B3" s="176" t="s">
        <v>169</v>
      </c>
      <c r="C3" s="177"/>
      <c r="D3" s="177"/>
      <c r="E3" s="177"/>
      <c r="F3" s="177"/>
      <c r="G3" s="177"/>
      <c r="H3" s="177"/>
    </row>
    <row r="4" spans="1:12" x14ac:dyDescent="0.2">
      <c r="B4" s="8"/>
      <c r="C4" s="5"/>
      <c r="D4" s="172" t="s">
        <v>161</v>
      </c>
      <c r="E4" s="171">
        <v>120</v>
      </c>
      <c r="F4" s="145"/>
      <c r="G4" s="89"/>
      <c r="H4" s="89"/>
    </row>
    <row r="5" spans="1:12" ht="16" x14ac:dyDescent="0.2">
      <c r="B5" s="8"/>
      <c r="C5" s="68" t="s">
        <v>95</v>
      </c>
      <c r="D5" s="69" t="s">
        <v>30</v>
      </c>
      <c r="E5" s="70" t="s">
        <v>31</v>
      </c>
      <c r="F5" s="170" t="s">
        <v>160</v>
      </c>
      <c r="G5" s="90" t="s">
        <v>60</v>
      </c>
      <c r="H5" s="90" t="s">
        <v>61</v>
      </c>
    </row>
    <row r="6" spans="1:12" s="4" customFormat="1" ht="24" x14ac:dyDescent="0.3">
      <c r="B6" s="107"/>
      <c r="C6" s="68" t="s">
        <v>142</v>
      </c>
      <c r="D6" s="69"/>
      <c r="E6" s="70"/>
      <c r="F6" s="147"/>
      <c r="G6" s="90"/>
      <c r="H6" s="90"/>
    </row>
    <row r="7" spans="1:12" x14ac:dyDescent="0.2">
      <c r="A7" s="81"/>
      <c r="B7" s="1">
        <v>1</v>
      </c>
      <c r="C7" s="95" t="s">
        <v>83</v>
      </c>
      <c r="D7" s="114">
        <v>0.83289999999999997</v>
      </c>
      <c r="E7" s="83"/>
      <c r="F7" s="148">
        <f t="shared" ref="F7" si="0">IF(E7&gt;0,+D7*E7,D7*$E$4)</f>
        <v>99.947999999999993</v>
      </c>
      <c r="H7" s="169">
        <f t="shared" ref="H7:H70" si="1">IFERROR(+F7+G7,+F7)</f>
        <v>99.947999999999993</v>
      </c>
      <c r="I7" s="4"/>
    </row>
    <row r="8" spans="1:12" s="4" customFormat="1" x14ac:dyDescent="0.2">
      <c r="A8" s="81"/>
      <c r="B8" s="7">
        <v>2</v>
      </c>
      <c r="C8" s="65" t="s">
        <v>80</v>
      </c>
      <c r="D8" s="114"/>
      <c r="E8" s="83"/>
      <c r="F8" s="148">
        <f t="shared" ref="F8:F13" si="2">IF(E8&gt;0,+D8*E8,D8*$E$4)</f>
        <v>0</v>
      </c>
      <c r="H8" s="169">
        <f t="shared" si="1"/>
        <v>0</v>
      </c>
    </row>
    <row r="9" spans="1:12" s="4" customFormat="1" ht="16" x14ac:dyDescent="0.2">
      <c r="A9" s="81"/>
      <c r="B9" s="7">
        <v>3</v>
      </c>
      <c r="C9" s="53" t="s">
        <v>0</v>
      </c>
      <c r="D9" s="114"/>
      <c r="E9" s="83"/>
      <c r="F9" s="148">
        <f t="shared" si="2"/>
        <v>0</v>
      </c>
      <c r="H9" s="169">
        <f t="shared" si="1"/>
        <v>0</v>
      </c>
      <c r="L9" s="87"/>
    </row>
    <row r="10" spans="1:12" s="4" customFormat="1" x14ac:dyDescent="0.2">
      <c r="A10" s="81"/>
      <c r="B10" s="7">
        <v>4</v>
      </c>
      <c r="C10" s="6" t="s">
        <v>1</v>
      </c>
      <c r="D10" s="114"/>
      <c r="E10" s="83"/>
      <c r="F10" s="148">
        <f t="shared" si="2"/>
        <v>0</v>
      </c>
      <c r="H10" s="169">
        <f t="shared" si="1"/>
        <v>0</v>
      </c>
      <c r="I10"/>
      <c r="L10" s="88"/>
    </row>
    <row r="11" spans="1:12" s="4" customFormat="1" x14ac:dyDescent="0.2">
      <c r="A11" s="81"/>
      <c r="B11" s="7">
        <v>5</v>
      </c>
      <c r="C11" s="53"/>
      <c r="D11" s="114"/>
      <c r="E11" s="83"/>
      <c r="F11" s="148">
        <f t="shared" si="2"/>
        <v>0</v>
      </c>
      <c r="H11" s="169">
        <f t="shared" si="1"/>
        <v>0</v>
      </c>
      <c r="I11"/>
      <c r="L11" s="88"/>
    </row>
    <row r="12" spans="1:12" s="4" customFormat="1" x14ac:dyDescent="0.2">
      <c r="A12" s="81"/>
      <c r="B12" s="7">
        <v>6</v>
      </c>
      <c r="C12" s="95" t="s">
        <v>87</v>
      </c>
      <c r="D12" s="114">
        <v>1.6583000000000001</v>
      </c>
      <c r="E12" s="83"/>
      <c r="F12" s="148">
        <f t="shared" si="2"/>
        <v>198.99600000000001</v>
      </c>
      <c r="H12" s="169">
        <f t="shared" si="1"/>
        <v>198.99600000000001</v>
      </c>
      <c r="I12"/>
      <c r="L12" s="88"/>
    </row>
    <row r="13" spans="1:12" s="4" customFormat="1" x14ac:dyDescent="0.2">
      <c r="A13" s="81"/>
      <c r="B13" s="7">
        <v>7</v>
      </c>
      <c r="C13" s="65" t="s">
        <v>81</v>
      </c>
      <c r="D13" s="114"/>
      <c r="E13" s="83"/>
      <c r="F13" s="148">
        <f t="shared" si="2"/>
        <v>0</v>
      </c>
      <c r="H13" s="169">
        <f t="shared" si="1"/>
        <v>0</v>
      </c>
      <c r="I13"/>
    </row>
    <row r="14" spans="1:12" s="4" customFormat="1" x14ac:dyDescent="0.2">
      <c r="A14" s="81"/>
      <c r="B14" s="7">
        <v>8</v>
      </c>
      <c r="C14" s="86" t="s">
        <v>65</v>
      </c>
      <c r="D14" s="114"/>
      <c r="E14" s="83"/>
      <c r="F14" s="148">
        <f t="shared" ref="F14:F61" si="3">IF(E14&gt;0,+D14*E14,D14*$E$4)</f>
        <v>0</v>
      </c>
      <c r="H14" s="169">
        <f t="shared" si="1"/>
        <v>0</v>
      </c>
      <c r="I14" s="2"/>
    </row>
    <row r="15" spans="1:12" s="4" customFormat="1" x14ac:dyDescent="0.2">
      <c r="A15" s="81"/>
      <c r="B15" s="7">
        <v>9</v>
      </c>
      <c r="C15" s="6" t="s">
        <v>62</v>
      </c>
      <c r="D15" s="114"/>
      <c r="E15" s="83"/>
      <c r="F15" s="148">
        <f t="shared" si="3"/>
        <v>0</v>
      </c>
      <c r="H15" s="169">
        <f t="shared" si="1"/>
        <v>0</v>
      </c>
    </row>
    <row r="16" spans="1:12" s="4" customFormat="1" x14ac:dyDescent="0.2">
      <c r="A16" s="81"/>
      <c r="B16" s="7">
        <v>10</v>
      </c>
      <c r="C16" s="6" t="s">
        <v>63</v>
      </c>
      <c r="D16" s="114"/>
      <c r="E16" s="83"/>
      <c r="F16" s="148">
        <f t="shared" si="3"/>
        <v>0</v>
      </c>
      <c r="H16" s="169">
        <f t="shared" si="1"/>
        <v>0</v>
      </c>
    </row>
    <row r="17" spans="1:12" s="4" customFormat="1" x14ac:dyDescent="0.2">
      <c r="A17" s="81"/>
      <c r="B17" s="7">
        <v>11</v>
      </c>
      <c r="C17" s="6" t="s">
        <v>64</v>
      </c>
      <c r="D17" s="114"/>
      <c r="E17" s="83"/>
      <c r="F17" s="148">
        <f t="shared" si="3"/>
        <v>0</v>
      </c>
      <c r="H17" s="169">
        <f t="shared" si="1"/>
        <v>0</v>
      </c>
      <c r="I17"/>
    </row>
    <row r="18" spans="1:12" s="4" customFormat="1" x14ac:dyDescent="0.2">
      <c r="A18" s="81"/>
      <c r="B18" s="7">
        <v>12</v>
      </c>
      <c r="D18" s="114"/>
      <c r="E18" s="83"/>
      <c r="F18" s="148">
        <f t="shared" si="3"/>
        <v>0</v>
      </c>
      <c r="H18" s="169">
        <f t="shared" si="1"/>
        <v>0</v>
      </c>
      <c r="I18" s="2"/>
    </row>
    <row r="19" spans="1:12" s="4" customFormat="1" x14ac:dyDescent="0.2">
      <c r="A19" s="81"/>
      <c r="B19" s="7">
        <v>13</v>
      </c>
      <c r="D19" s="114"/>
      <c r="E19" s="83"/>
      <c r="F19" s="148">
        <f t="shared" si="3"/>
        <v>0</v>
      </c>
      <c r="H19" s="169">
        <f t="shared" si="1"/>
        <v>0</v>
      </c>
    </row>
    <row r="20" spans="1:12" s="4" customFormat="1" x14ac:dyDescent="0.2">
      <c r="A20" s="81"/>
      <c r="B20" s="7">
        <v>14</v>
      </c>
      <c r="C20" s="65" t="s">
        <v>88</v>
      </c>
      <c r="D20" s="114">
        <v>2.3250000000000002</v>
      </c>
      <c r="E20" s="83"/>
      <c r="F20" s="148">
        <f t="shared" si="3"/>
        <v>279</v>
      </c>
      <c r="H20" s="169">
        <f t="shared" si="1"/>
        <v>279</v>
      </c>
    </row>
    <row r="21" spans="1:12" s="4" customFormat="1" x14ac:dyDescent="0.2">
      <c r="A21" s="81"/>
      <c r="B21" s="7">
        <v>15</v>
      </c>
      <c r="C21" s="95" t="s">
        <v>89</v>
      </c>
      <c r="D21" s="114"/>
      <c r="E21" s="83"/>
      <c r="F21" s="148">
        <f t="shared" si="3"/>
        <v>0</v>
      </c>
      <c r="H21" s="169">
        <f t="shared" si="1"/>
        <v>0</v>
      </c>
    </row>
    <row r="22" spans="1:12" s="4" customFormat="1" x14ac:dyDescent="0.2">
      <c r="A22" s="81"/>
      <c r="B22" s="7">
        <v>16</v>
      </c>
      <c r="C22" s="86" t="s">
        <v>70</v>
      </c>
      <c r="D22" s="114"/>
      <c r="E22" s="83"/>
      <c r="F22" s="148">
        <f t="shared" si="3"/>
        <v>0</v>
      </c>
      <c r="H22" s="169">
        <f t="shared" si="1"/>
        <v>0</v>
      </c>
    </row>
    <row r="23" spans="1:12" s="4" customFormat="1" x14ac:dyDescent="0.2">
      <c r="A23" s="81"/>
      <c r="B23" s="7">
        <v>17</v>
      </c>
      <c r="C23" s="86" t="s">
        <v>71</v>
      </c>
      <c r="D23" s="114"/>
      <c r="E23" s="83"/>
      <c r="F23" s="148">
        <f t="shared" si="3"/>
        <v>0</v>
      </c>
      <c r="H23" s="169">
        <f t="shared" si="1"/>
        <v>0</v>
      </c>
    </row>
    <row r="24" spans="1:12" s="4" customFormat="1" x14ac:dyDescent="0.2">
      <c r="A24" s="81"/>
      <c r="B24" s="7">
        <v>18</v>
      </c>
      <c r="C24" s="4" t="s">
        <v>67</v>
      </c>
      <c r="D24" s="114"/>
      <c r="E24" s="83"/>
      <c r="F24" s="148">
        <f t="shared" ref="F24:F27" si="4">IF(E24&gt;0,+D24*E24,D24*$E$4)</f>
        <v>0</v>
      </c>
      <c r="H24" s="169">
        <f t="shared" si="1"/>
        <v>0</v>
      </c>
    </row>
    <row r="25" spans="1:12" s="4" customFormat="1" x14ac:dyDescent="0.2">
      <c r="A25" s="81"/>
      <c r="B25" s="7">
        <v>19</v>
      </c>
      <c r="C25" s="84" t="s">
        <v>66</v>
      </c>
      <c r="D25" s="114"/>
      <c r="E25" s="83"/>
      <c r="F25" s="148">
        <f t="shared" si="4"/>
        <v>0</v>
      </c>
      <c r="H25" s="169">
        <f t="shared" si="1"/>
        <v>0</v>
      </c>
    </row>
    <row r="26" spans="1:12" s="4" customFormat="1" x14ac:dyDescent="0.2">
      <c r="A26" s="81"/>
      <c r="B26" s="7">
        <v>20</v>
      </c>
      <c r="C26" s="86"/>
      <c r="D26" s="114"/>
      <c r="E26" s="83"/>
      <c r="F26" s="148">
        <f t="shared" si="4"/>
        <v>0</v>
      </c>
      <c r="H26" s="169">
        <f t="shared" si="1"/>
        <v>0</v>
      </c>
    </row>
    <row r="27" spans="1:12" s="4" customFormat="1" x14ac:dyDescent="0.2">
      <c r="A27" s="117"/>
      <c r="B27" s="116">
        <v>21</v>
      </c>
      <c r="C27" s="104" t="s">
        <v>158</v>
      </c>
      <c r="D27" s="114"/>
      <c r="E27" s="83"/>
      <c r="F27" s="148">
        <f t="shared" si="4"/>
        <v>0</v>
      </c>
      <c r="H27" s="169">
        <f t="shared" si="1"/>
        <v>0</v>
      </c>
    </row>
    <row r="28" spans="1:12" s="4" customFormat="1" x14ac:dyDescent="0.2">
      <c r="A28" s="81"/>
      <c r="B28" s="7">
        <v>22</v>
      </c>
      <c r="C28" s="65" t="s">
        <v>106</v>
      </c>
      <c r="D28" s="89"/>
      <c r="E28" s="14"/>
      <c r="F28" s="145">
        <f t="shared" si="3"/>
        <v>0</v>
      </c>
      <c r="H28" s="169">
        <f t="shared" si="1"/>
        <v>0</v>
      </c>
    </row>
    <row r="29" spans="1:12" s="4" customFormat="1" x14ac:dyDescent="0.2">
      <c r="A29" s="81"/>
      <c r="B29" s="8">
        <v>23</v>
      </c>
      <c r="C29" s="95" t="s">
        <v>83</v>
      </c>
      <c r="D29" s="89"/>
      <c r="E29" s="14"/>
      <c r="F29" s="145"/>
      <c r="H29" s="169">
        <f t="shared" si="1"/>
        <v>0</v>
      </c>
    </row>
    <row r="30" spans="1:12" s="4" customFormat="1" x14ac:dyDescent="0.2">
      <c r="A30" s="81"/>
      <c r="B30" s="8">
        <v>24</v>
      </c>
      <c r="C30" s="65" t="s">
        <v>80</v>
      </c>
      <c r="D30" s="114">
        <v>2.915</v>
      </c>
      <c r="E30" s="83"/>
      <c r="F30" s="138">
        <f t="shared" si="3"/>
        <v>349.8</v>
      </c>
      <c r="H30" s="169">
        <f t="shared" si="1"/>
        <v>349.8</v>
      </c>
    </row>
    <row r="31" spans="1:12" s="4" customFormat="1" x14ac:dyDescent="0.2">
      <c r="A31" s="81"/>
      <c r="B31" s="7">
        <v>25</v>
      </c>
      <c r="C31" s="85"/>
      <c r="D31" s="114"/>
      <c r="E31" s="83"/>
      <c r="F31" s="148">
        <f t="shared" si="3"/>
        <v>0</v>
      </c>
      <c r="H31" s="169">
        <f t="shared" si="1"/>
        <v>0</v>
      </c>
    </row>
    <row r="32" spans="1:12" s="4" customFormat="1" x14ac:dyDescent="0.2">
      <c r="A32" s="81"/>
      <c r="B32" s="8">
        <v>26</v>
      </c>
      <c r="C32" s="91" t="s">
        <v>0</v>
      </c>
      <c r="D32" s="115"/>
      <c r="E32" s="83"/>
      <c r="F32" s="148">
        <f t="shared" si="3"/>
        <v>0</v>
      </c>
      <c r="H32" s="169">
        <f t="shared" si="1"/>
        <v>0</v>
      </c>
      <c r="L32" s="88"/>
    </row>
    <row r="33" spans="1:12" s="4" customFormat="1" x14ac:dyDescent="0.2">
      <c r="A33" s="81"/>
      <c r="B33" s="8">
        <v>27</v>
      </c>
      <c r="C33" s="92" t="s">
        <v>62</v>
      </c>
      <c r="D33" s="115"/>
      <c r="E33" s="83"/>
      <c r="F33" s="148">
        <f t="shared" si="3"/>
        <v>0</v>
      </c>
      <c r="H33" s="169">
        <f t="shared" si="1"/>
        <v>0</v>
      </c>
      <c r="L33" s="88"/>
    </row>
    <row r="34" spans="1:12" s="4" customFormat="1" x14ac:dyDescent="0.2">
      <c r="A34" s="81"/>
      <c r="B34" s="8">
        <v>28</v>
      </c>
      <c r="C34" s="93" t="s">
        <v>65</v>
      </c>
      <c r="D34" s="115"/>
      <c r="E34" s="83"/>
      <c r="F34" s="148">
        <f t="shared" ref="F34:F35" si="5">IF(E34&gt;0,+D34*E34,D34*$E$4)</f>
        <v>0</v>
      </c>
      <c r="H34" s="169">
        <f t="shared" si="1"/>
        <v>0</v>
      </c>
      <c r="L34" s="88"/>
    </row>
    <row r="35" spans="1:12" s="4" customFormat="1" x14ac:dyDescent="0.2">
      <c r="A35" s="81"/>
      <c r="B35" s="7">
        <v>29</v>
      </c>
      <c r="C35" s="92" t="s">
        <v>64</v>
      </c>
      <c r="D35" s="115"/>
      <c r="E35" s="83"/>
      <c r="F35" s="148">
        <f t="shared" si="5"/>
        <v>0</v>
      </c>
      <c r="H35" s="169">
        <f t="shared" si="1"/>
        <v>0</v>
      </c>
      <c r="L35" s="88"/>
    </row>
    <row r="36" spans="1:12" s="4" customFormat="1" x14ac:dyDescent="0.2">
      <c r="A36" s="81"/>
      <c r="B36" s="7">
        <v>30</v>
      </c>
      <c r="C36" s="94" t="s">
        <v>66</v>
      </c>
      <c r="D36" s="115"/>
      <c r="E36" s="83"/>
      <c r="F36" s="148">
        <f t="shared" si="3"/>
        <v>0</v>
      </c>
      <c r="H36" s="169">
        <f t="shared" si="1"/>
        <v>0</v>
      </c>
      <c r="L36" s="88"/>
    </row>
    <row r="37" spans="1:12" s="4" customFormat="1" x14ac:dyDescent="0.2">
      <c r="A37" s="81"/>
      <c r="B37" s="7">
        <v>31</v>
      </c>
      <c r="C37" s="92" t="s">
        <v>63</v>
      </c>
      <c r="D37" s="115"/>
      <c r="E37" s="83"/>
      <c r="F37" s="148">
        <f t="shared" si="3"/>
        <v>0</v>
      </c>
      <c r="H37" s="169">
        <f t="shared" si="1"/>
        <v>0</v>
      </c>
      <c r="L37" s="88"/>
    </row>
    <row r="38" spans="1:12" s="4" customFormat="1" x14ac:dyDescent="0.2">
      <c r="A38" s="81"/>
      <c r="B38" s="7">
        <v>32</v>
      </c>
      <c r="C38" s="94" t="s">
        <v>59</v>
      </c>
      <c r="D38" s="114"/>
      <c r="E38" s="83"/>
      <c r="F38" s="148">
        <f t="shared" si="3"/>
        <v>0</v>
      </c>
      <c r="H38" s="169">
        <f t="shared" si="1"/>
        <v>0</v>
      </c>
      <c r="L38" s="88"/>
    </row>
    <row r="39" spans="1:12" s="4" customFormat="1" x14ac:dyDescent="0.2">
      <c r="A39" s="81"/>
      <c r="B39" s="7">
        <v>33</v>
      </c>
      <c r="C39" s="93" t="s">
        <v>68</v>
      </c>
      <c r="D39" s="114"/>
      <c r="E39" s="83"/>
      <c r="F39" s="148">
        <f t="shared" si="3"/>
        <v>0</v>
      </c>
      <c r="H39" s="169">
        <f t="shared" si="1"/>
        <v>0</v>
      </c>
      <c r="L39" s="88"/>
    </row>
    <row r="40" spans="1:12" s="4" customFormat="1" x14ac:dyDescent="0.2">
      <c r="A40" s="81"/>
      <c r="B40" s="7">
        <v>34</v>
      </c>
      <c r="C40" s="93" t="s">
        <v>69</v>
      </c>
      <c r="D40" s="115"/>
      <c r="E40" s="83"/>
      <c r="F40" s="148">
        <f t="shared" si="3"/>
        <v>0</v>
      </c>
      <c r="H40" s="169">
        <f t="shared" si="1"/>
        <v>0</v>
      </c>
      <c r="L40" s="88"/>
    </row>
    <row r="41" spans="1:12" s="4" customFormat="1" x14ac:dyDescent="0.2">
      <c r="A41" s="81"/>
      <c r="B41" s="7">
        <v>35</v>
      </c>
      <c r="C41" s="6" t="s">
        <v>1</v>
      </c>
      <c r="D41" s="115"/>
      <c r="E41" s="83"/>
      <c r="F41" s="148">
        <f t="shared" si="3"/>
        <v>0</v>
      </c>
      <c r="H41" s="169">
        <f t="shared" si="1"/>
        <v>0</v>
      </c>
      <c r="L41" s="88"/>
    </row>
    <row r="42" spans="1:12" s="4" customFormat="1" x14ac:dyDescent="0.2">
      <c r="A42" s="81"/>
      <c r="B42" s="7">
        <v>36</v>
      </c>
      <c r="C42" s="6"/>
      <c r="D42" s="115"/>
      <c r="E42" s="83"/>
      <c r="F42" s="148">
        <f t="shared" si="3"/>
        <v>0</v>
      </c>
      <c r="H42" s="169">
        <f t="shared" si="1"/>
        <v>0</v>
      </c>
      <c r="L42" s="88"/>
    </row>
    <row r="43" spans="1:12" s="4" customFormat="1" x14ac:dyDescent="0.2">
      <c r="A43" s="81"/>
      <c r="B43" s="7">
        <v>37</v>
      </c>
      <c r="C43" s="65" t="s">
        <v>105</v>
      </c>
      <c r="D43" s="115"/>
      <c r="E43" s="83"/>
      <c r="F43" s="148">
        <f t="shared" si="3"/>
        <v>0</v>
      </c>
      <c r="H43" s="169">
        <f t="shared" si="1"/>
        <v>0</v>
      </c>
      <c r="L43" s="88"/>
    </row>
    <row r="44" spans="1:12" s="4" customFormat="1" x14ac:dyDescent="0.2">
      <c r="A44" s="81"/>
      <c r="B44" s="8">
        <v>38</v>
      </c>
      <c r="C44" s="95" t="s">
        <v>87</v>
      </c>
      <c r="D44" s="114"/>
      <c r="E44" s="83"/>
      <c r="F44" s="148">
        <f t="shared" si="3"/>
        <v>0</v>
      </c>
      <c r="H44" s="169">
        <f t="shared" si="1"/>
        <v>0</v>
      </c>
      <c r="L44" s="88"/>
    </row>
    <row r="45" spans="1:12" s="4" customFormat="1" x14ac:dyDescent="0.2">
      <c r="A45" s="81"/>
      <c r="B45" s="8">
        <v>39</v>
      </c>
      <c r="C45" s="65" t="s">
        <v>81</v>
      </c>
      <c r="D45" s="114">
        <v>4.9024999999999999</v>
      </c>
      <c r="E45" s="83"/>
      <c r="F45" s="138">
        <f t="shared" si="3"/>
        <v>588.29999999999995</v>
      </c>
      <c r="H45" s="169">
        <f t="shared" si="1"/>
        <v>588.29999999999995</v>
      </c>
      <c r="L45" s="88"/>
    </row>
    <row r="46" spans="1:12" s="4" customFormat="1" x14ac:dyDescent="0.2">
      <c r="A46" s="81"/>
      <c r="B46" s="7">
        <v>40</v>
      </c>
      <c r="C46" s="85"/>
      <c r="D46" s="114"/>
      <c r="E46" s="83"/>
      <c r="F46" s="148">
        <f t="shared" si="3"/>
        <v>0</v>
      </c>
      <c r="H46" s="169">
        <f t="shared" si="1"/>
        <v>0</v>
      </c>
      <c r="L46" s="88"/>
    </row>
    <row r="47" spans="1:12" s="4" customFormat="1" x14ac:dyDescent="0.2">
      <c r="A47" s="81"/>
      <c r="B47" s="7">
        <v>41</v>
      </c>
      <c r="C47" s="86"/>
      <c r="D47" s="114"/>
      <c r="E47" s="83"/>
      <c r="F47" s="148">
        <f t="shared" si="3"/>
        <v>0</v>
      </c>
      <c r="H47" s="169">
        <f t="shared" si="1"/>
        <v>0</v>
      </c>
      <c r="L47" s="88"/>
    </row>
    <row r="48" spans="1:12" s="4" customFormat="1" x14ac:dyDescent="0.2">
      <c r="A48" s="81"/>
      <c r="B48" s="8">
        <v>42</v>
      </c>
      <c r="C48" s="86" t="s">
        <v>85</v>
      </c>
      <c r="D48" s="114"/>
      <c r="E48" s="83"/>
      <c r="F48" s="148">
        <f t="shared" si="3"/>
        <v>0</v>
      </c>
      <c r="H48" s="169">
        <f t="shared" si="1"/>
        <v>0</v>
      </c>
      <c r="L48" s="88"/>
    </row>
    <row r="49" spans="1:12" s="4" customFormat="1" x14ac:dyDescent="0.2">
      <c r="A49" s="81"/>
      <c r="B49" s="8">
        <v>43</v>
      </c>
      <c r="C49" s="86" t="s">
        <v>84</v>
      </c>
      <c r="D49" s="114"/>
      <c r="E49" s="83"/>
      <c r="F49" s="148">
        <f t="shared" si="3"/>
        <v>0</v>
      </c>
      <c r="H49" s="169">
        <f t="shared" si="1"/>
        <v>0</v>
      </c>
      <c r="L49" s="88"/>
    </row>
    <row r="50" spans="1:12" s="4" customFormat="1" x14ac:dyDescent="0.2">
      <c r="A50" s="81"/>
      <c r="B50" s="8">
        <v>44</v>
      </c>
      <c r="C50" s="86" t="s">
        <v>71</v>
      </c>
      <c r="D50" s="114"/>
      <c r="E50" s="83"/>
      <c r="F50" s="148">
        <f t="shared" si="3"/>
        <v>0</v>
      </c>
      <c r="H50" s="169">
        <f t="shared" si="1"/>
        <v>0</v>
      </c>
      <c r="L50" s="88"/>
    </row>
    <row r="51" spans="1:12" s="4" customFormat="1" x14ac:dyDescent="0.2">
      <c r="A51" s="81"/>
      <c r="B51" s="7">
        <v>45</v>
      </c>
      <c r="C51" s="86"/>
      <c r="D51" s="114"/>
      <c r="E51" s="83"/>
      <c r="F51" s="148">
        <f t="shared" si="3"/>
        <v>0</v>
      </c>
      <c r="H51" s="169">
        <f t="shared" si="1"/>
        <v>0</v>
      </c>
      <c r="L51" s="88"/>
    </row>
    <row r="52" spans="1:12" s="4" customFormat="1" x14ac:dyDescent="0.2">
      <c r="A52" s="81"/>
      <c r="B52" s="7">
        <v>46</v>
      </c>
      <c r="C52" s="65" t="s">
        <v>104</v>
      </c>
      <c r="D52" s="114"/>
      <c r="E52" s="83"/>
      <c r="F52" s="148">
        <f t="shared" ref="F52" si="6">IF(E52&gt;0,+D52*E52,D52*$E$4)</f>
        <v>0</v>
      </c>
      <c r="H52" s="169">
        <f t="shared" si="1"/>
        <v>0</v>
      </c>
      <c r="L52" s="88"/>
    </row>
    <row r="53" spans="1:12" s="4" customFormat="1" x14ac:dyDescent="0.2">
      <c r="A53" s="81"/>
      <c r="B53" s="8">
        <v>47</v>
      </c>
      <c r="C53" s="65" t="s">
        <v>88</v>
      </c>
      <c r="D53" s="114"/>
      <c r="E53" s="83"/>
      <c r="F53" s="148">
        <f t="shared" ref="F53" si="7">IF(E53&gt;0,+D53*E53,D53*$E$4)</f>
        <v>0</v>
      </c>
      <c r="H53" s="169">
        <f t="shared" si="1"/>
        <v>0</v>
      </c>
      <c r="L53" s="88"/>
    </row>
    <row r="54" spans="1:12" s="4" customFormat="1" x14ac:dyDescent="0.2">
      <c r="A54" s="81"/>
      <c r="B54" s="8">
        <v>48</v>
      </c>
      <c r="C54" s="95" t="s">
        <v>89</v>
      </c>
      <c r="D54" s="114">
        <v>5.6312499999999996</v>
      </c>
      <c r="E54" s="83"/>
      <c r="F54" s="138">
        <f t="shared" si="3"/>
        <v>675.75</v>
      </c>
      <c r="H54" s="169">
        <f t="shared" si="1"/>
        <v>675.75</v>
      </c>
      <c r="L54" s="88"/>
    </row>
    <row r="55" spans="1:12" s="4" customFormat="1" x14ac:dyDescent="0.2">
      <c r="A55" s="81"/>
      <c r="B55" s="7">
        <v>49</v>
      </c>
      <c r="C55" s="86"/>
      <c r="D55" s="114"/>
      <c r="E55" s="83"/>
      <c r="F55" s="148">
        <f t="shared" si="3"/>
        <v>0</v>
      </c>
      <c r="H55" s="169">
        <f t="shared" si="1"/>
        <v>0</v>
      </c>
      <c r="L55" s="88"/>
    </row>
    <row r="56" spans="1:12" s="4" customFormat="1" x14ac:dyDescent="0.2">
      <c r="A56" s="81"/>
      <c r="B56" s="8">
        <v>50</v>
      </c>
      <c r="C56" s="93" t="s">
        <v>91</v>
      </c>
      <c r="D56" s="114"/>
      <c r="E56" s="83"/>
      <c r="F56" s="148">
        <f t="shared" si="3"/>
        <v>0</v>
      </c>
      <c r="H56" s="169">
        <f t="shared" si="1"/>
        <v>0</v>
      </c>
      <c r="L56" s="88"/>
    </row>
    <row r="57" spans="1:12" s="4" customFormat="1" x14ac:dyDescent="0.2">
      <c r="A57" s="81"/>
      <c r="B57" s="8">
        <v>51</v>
      </c>
      <c r="C57" s="86" t="s">
        <v>73</v>
      </c>
      <c r="D57" s="114"/>
      <c r="E57" s="83"/>
      <c r="F57" s="148">
        <f t="shared" si="3"/>
        <v>0</v>
      </c>
      <c r="H57" s="169">
        <f t="shared" si="1"/>
        <v>0</v>
      </c>
      <c r="L57" s="88"/>
    </row>
    <row r="58" spans="1:12" s="4" customFormat="1" x14ac:dyDescent="0.2">
      <c r="A58" s="81"/>
      <c r="B58" s="8">
        <v>52</v>
      </c>
      <c r="C58" s="86" t="s">
        <v>90</v>
      </c>
      <c r="D58" s="114"/>
      <c r="E58" s="83"/>
      <c r="F58" s="148">
        <f t="shared" si="3"/>
        <v>0</v>
      </c>
      <c r="H58" s="169">
        <f t="shared" si="1"/>
        <v>0</v>
      </c>
      <c r="L58" s="88"/>
    </row>
    <row r="59" spans="1:12" s="4" customFormat="1" x14ac:dyDescent="0.2">
      <c r="A59" s="81"/>
      <c r="B59" s="7">
        <v>53</v>
      </c>
      <c r="C59" s="2" t="s">
        <v>92</v>
      </c>
      <c r="D59" s="114"/>
      <c r="E59" s="83"/>
      <c r="F59" s="148">
        <f t="shared" si="3"/>
        <v>0</v>
      </c>
      <c r="H59" s="169">
        <f t="shared" si="1"/>
        <v>0</v>
      </c>
      <c r="L59" s="88"/>
    </row>
    <row r="60" spans="1:12" s="4" customFormat="1" x14ac:dyDescent="0.2">
      <c r="A60" s="81"/>
      <c r="B60" s="7">
        <v>54</v>
      </c>
      <c r="C60" s="2" t="s">
        <v>72</v>
      </c>
      <c r="D60" s="114"/>
      <c r="E60" s="83"/>
      <c r="F60" s="148">
        <f t="shared" si="3"/>
        <v>0</v>
      </c>
      <c r="H60" s="169">
        <f t="shared" si="1"/>
        <v>0</v>
      </c>
      <c r="L60" s="88"/>
    </row>
    <row r="61" spans="1:12" s="4" customFormat="1" x14ac:dyDescent="0.2">
      <c r="A61" s="81"/>
      <c r="B61" s="7">
        <v>55</v>
      </c>
      <c r="D61" s="114"/>
      <c r="E61" s="83"/>
      <c r="F61" s="148">
        <f t="shared" si="3"/>
        <v>0</v>
      </c>
      <c r="H61" s="169">
        <f t="shared" si="1"/>
        <v>0</v>
      </c>
      <c r="L61" s="88"/>
    </row>
    <row r="62" spans="1:12" s="4" customFormat="1" x14ac:dyDescent="0.2">
      <c r="A62" s="81"/>
      <c r="B62" s="7">
        <v>56</v>
      </c>
      <c r="C62" s="65" t="s">
        <v>103</v>
      </c>
      <c r="D62" s="114"/>
      <c r="E62" s="83"/>
      <c r="F62" s="148">
        <f t="shared" ref="F62:F70" si="8">IF(E62&gt;0,+D62*E62,D62*$E$4)</f>
        <v>0</v>
      </c>
      <c r="H62" s="169">
        <f t="shared" si="1"/>
        <v>0</v>
      </c>
      <c r="L62" s="88"/>
    </row>
    <row r="63" spans="1:12" s="4" customFormat="1" x14ac:dyDescent="0.2">
      <c r="A63" s="81"/>
      <c r="B63" s="8">
        <v>57</v>
      </c>
      <c r="C63" s="65" t="s">
        <v>93</v>
      </c>
      <c r="D63" s="114"/>
      <c r="E63" s="83"/>
      <c r="F63" s="148">
        <f t="shared" si="8"/>
        <v>0</v>
      </c>
      <c r="H63" s="169">
        <f t="shared" si="1"/>
        <v>0</v>
      </c>
      <c r="L63" s="88"/>
    </row>
    <row r="64" spans="1:12" s="4" customFormat="1" x14ac:dyDescent="0.2">
      <c r="A64" s="81"/>
      <c r="B64" s="8">
        <v>58</v>
      </c>
      <c r="C64" s="65" t="s">
        <v>94</v>
      </c>
      <c r="D64" s="114">
        <v>12.291700000000001</v>
      </c>
      <c r="E64" s="83"/>
      <c r="F64" s="138">
        <f t="shared" si="8"/>
        <v>1475.0040000000001</v>
      </c>
      <c r="H64" s="169">
        <f t="shared" si="1"/>
        <v>1475.0040000000001</v>
      </c>
      <c r="L64" s="88"/>
    </row>
    <row r="65" spans="1:18" s="4" customFormat="1" x14ac:dyDescent="0.2">
      <c r="A65" s="81"/>
      <c r="B65" s="7">
        <v>59</v>
      </c>
      <c r="C65" s="86"/>
      <c r="D65" s="114"/>
      <c r="E65" s="83"/>
      <c r="F65" s="148">
        <f t="shared" si="8"/>
        <v>0</v>
      </c>
      <c r="H65" s="169">
        <f t="shared" si="1"/>
        <v>0</v>
      </c>
      <c r="L65" s="88"/>
    </row>
    <row r="66" spans="1:18" s="4" customFormat="1" x14ac:dyDescent="0.2">
      <c r="A66" s="81"/>
      <c r="B66" s="8">
        <v>60</v>
      </c>
      <c r="C66" s="6" t="s">
        <v>74</v>
      </c>
      <c r="D66" s="114"/>
      <c r="E66" s="83"/>
      <c r="F66" s="148">
        <f t="shared" si="8"/>
        <v>0</v>
      </c>
      <c r="H66" s="169">
        <f t="shared" si="1"/>
        <v>0</v>
      </c>
      <c r="L66" s="88"/>
    </row>
    <row r="67" spans="1:18" s="4" customFormat="1" x14ac:dyDescent="0.2">
      <c r="A67" s="81"/>
      <c r="B67" s="8">
        <v>61</v>
      </c>
      <c r="C67" s="86" t="s">
        <v>75</v>
      </c>
      <c r="D67" s="114"/>
      <c r="E67" s="83"/>
      <c r="F67" s="148">
        <f t="shared" si="8"/>
        <v>0</v>
      </c>
      <c r="H67" s="169">
        <f t="shared" si="1"/>
        <v>0</v>
      </c>
      <c r="L67" s="88"/>
    </row>
    <row r="68" spans="1:18" s="4" customFormat="1" x14ac:dyDescent="0.2">
      <c r="A68" s="81"/>
      <c r="B68" s="8">
        <v>62</v>
      </c>
      <c r="C68" s="53" t="s">
        <v>76</v>
      </c>
      <c r="D68" s="114"/>
      <c r="E68" s="83"/>
      <c r="F68" s="148">
        <f t="shared" si="8"/>
        <v>0</v>
      </c>
      <c r="H68" s="169">
        <f t="shared" si="1"/>
        <v>0</v>
      </c>
      <c r="L68" s="88"/>
    </row>
    <row r="69" spans="1:18" s="4" customFormat="1" x14ac:dyDescent="0.2">
      <c r="A69" s="81"/>
      <c r="B69" s="8">
        <v>63</v>
      </c>
      <c r="C69" s="53" t="s">
        <v>77</v>
      </c>
      <c r="D69" s="114"/>
      <c r="E69" s="83"/>
      <c r="F69" s="148">
        <f t="shared" si="8"/>
        <v>0</v>
      </c>
      <c r="H69" s="169">
        <f t="shared" si="1"/>
        <v>0</v>
      </c>
      <c r="L69" s="88"/>
    </row>
    <row r="70" spans="1:18" s="4" customFormat="1" x14ac:dyDescent="0.2">
      <c r="A70" s="81"/>
      <c r="B70" s="7">
        <v>64</v>
      </c>
      <c r="C70" s="6"/>
      <c r="D70" s="114"/>
      <c r="E70" s="83"/>
      <c r="F70" s="148">
        <f t="shared" si="8"/>
        <v>0</v>
      </c>
      <c r="H70" s="169">
        <f t="shared" si="1"/>
        <v>0</v>
      </c>
      <c r="L70" s="88"/>
    </row>
    <row r="71" spans="1:18" s="4" customFormat="1" x14ac:dyDescent="0.2">
      <c r="A71" s="81"/>
      <c r="B71" s="7">
        <v>65</v>
      </c>
      <c r="C71" s="84"/>
      <c r="D71" s="114"/>
      <c r="E71" s="83"/>
      <c r="F71" s="148">
        <f t="shared" ref="F71" si="9">IF(E71&gt;0,+D71*E71,D71*$E$4)</f>
        <v>0</v>
      </c>
      <c r="H71" s="169">
        <f t="shared" ref="H71:H74" si="10">IFERROR(+F71+G71,+F71)</f>
        <v>0</v>
      </c>
      <c r="L71" s="88"/>
    </row>
    <row r="72" spans="1:18" s="4" customFormat="1" ht="16" x14ac:dyDescent="0.2">
      <c r="A72" s="81"/>
      <c r="B72" s="7">
        <v>66</v>
      </c>
      <c r="C72" s="108" t="s">
        <v>102</v>
      </c>
      <c r="D72" s="71"/>
      <c r="E72" s="71"/>
      <c r="F72" s="149"/>
      <c r="H72" s="169">
        <f t="shared" si="10"/>
        <v>0</v>
      </c>
      <c r="L72" s="88"/>
    </row>
    <row r="73" spans="1:18" s="4" customFormat="1" ht="16" x14ac:dyDescent="0.2">
      <c r="A73" s="81"/>
      <c r="B73" s="10">
        <v>67</v>
      </c>
      <c r="C73" s="108" t="s">
        <v>83</v>
      </c>
      <c r="D73" s="71"/>
      <c r="E73" s="71"/>
      <c r="F73" s="139" t="s">
        <v>152</v>
      </c>
      <c r="H73" s="169" t="str">
        <f t="shared" si="10"/>
        <v>$175/mo</v>
      </c>
      <c r="L73" s="88"/>
    </row>
    <row r="74" spans="1:18" s="4" customFormat="1" x14ac:dyDescent="0.2">
      <c r="A74" s="81"/>
      <c r="B74" s="10">
        <v>68</v>
      </c>
      <c r="C74" s="6" t="s">
        <v>42</v>
      </c>
      <c r="D74" s="114"/>
      <c r="E74" s="83"/>
      <c r="F74" s="148">
        <f t="shared" ref="F74:F85" si="11">IF(E74&gt;0,+D74*E74,D74*$E$4)</f>
        <v>0</v>
      </c>
      <c r="H74" s="169">
        <f t="shared" si="10"/>
        <v>0</v>
      </c>
      <c r="L74" s="88"/>
      <c r="Q74"/>
      <c r="R74"/>
    </row>
    <row r="75" spans="1:18" x14ac:dyDescent="0.2">
      <c r="A75" s="81"/>
      <c r="B75" s="10">
        <v>69</v>
      </c>
      <c r="C75" s="6" t="s">
        <v>5</v>
      </c>
      <c r="D75" s="114"/>
      <c r="E75" s="83"/>
      <c r="F75" s="148">
        <f t="shared" si="11"/>
        <v>0</v>
      </c>
      <c r="H75" s="169">
        <f t="shared" ref="H75:H138" si="12">IFERROR(+F75+G75,+F75)</f>
        <v>0</v>
      </c>
      <c r="J75" s="4"/>
      <c r="K75" s="4"/>
      <c r="L75" s="88"/>
      <c r="M75" s="4"/>
      <c r="N75" s="4"/>
      <c r="O75" s="4"/>
      <c r="P75" s="4"/>
    </row>
    <row r="76" spans="1:18" x14ac:dyDescent="0.2">
      <c r="A76" s="81"/>
      <c r="B76" s="10">
        <v>70</v>
      </c>
      <c r="C76" s="6" t="s">
        <v>6</v>
      </c>
      <c r="D76" s="114"/>
      <c r="E76" s="83"/>
      <c r="F76" s="148">
        <f t="shared" si="11"/>
        <v>0</v>
      </c>
      <c r="H76" s="169">
        <f t="shared" si="12"/>
        <v>0</v>
      </c>
      <c r="J76" s="4"/>
      <c r="K76" s="4"/>
      <c r="L76" s="88"/>
      <c r="M76" s="4"/>
      <c r="N76" s="4"/>
      <c r="O76" s="4"/>
      <c r="P76" s="4"/>
    </row>
    <row r="77" spans="1:18" x14ac:dyDescent="0.2">
      <c r="A77" s="81"/>
      <c r="B77" s="10">
        <v>71</v>
      </c>
      <c r="C77" s="6" t="s">
        <v>96</v>
      </c>
      <c r="D77" s="114"/>
      <c r="E77" s="83"/>
      <c r="F77" s="148">
        <f t="shared" si="11"/>
        <v>0</v>
      </c>
      <c r="H77" s="169">
        <f t="shared" si="12"/>
        <v>0</v>
      </c>
      <c r="J77" s="4"/>
      <c r="K77" s="4"/>
      <c r="L77" s="88"/>
      <c r="M77" s="4"/>
      <c r="N77" s="4"/>
      <c r="O77" s="4"/>
      <c r="P77" s="4"/>
      <c r="Q77" s="4"/>
      <c r="R77" s="4"/>
    </row>
    <row r="78" spans="1:18" s="4" customFormat="1" x14ac:dyDescent="0.2">
      <c r="A78" s="81"/>
      <c r="B78" s="7">
        <v>72</v>
      </c>
      <c r="C78" s="6"/>
      <c r="D78" s="114"/>
      <c r="E78" s="83"/>
      <c r="F78" s="148">
        <f t="shared" si="11"/>
        <v>0</v>
      </c>
      <c r="H78" s="169">
        <f t="shared" si="12"/>
        <v>0</v>
      </c>
      <c r="L78" s="88"/>
    </row>
    <row r="79" spans="1:18" s="4" customFormat="1" ht="16" x14ac:dyDescent="0.2">
      <c r="A79" s="81"/>
      <c r="B79" s="7">
        <v>73</v>
      </c>
      <c r="C79" s="108" t="s">
        <v>102</v>
      </c>
      <c r="D79" s="163"/>
      <c r="E79" s="161"/>
      <c r="F79" s="162">
        <f t="shared" si="11"/>
        <v>0</v>
      </c>
      <c r="H79" s="169">
        <f t="shared" si="12"/>
        <v>0</v>
      </c>
      <c r="L79" s="88"/>
    </row>
    <row r="80" spans="1:18" s="4" customFormat="1" ht="16" x14ac:dyDescent="0.2">
      <c r="A80" s="81"/>
      <c r="B80" s="10">
        <v>74</v>
      </c>
      <c r="C80" s="108" t="s">
        <v>87</v>
      </c>
      <c r="D80" s="163"/>
      <c r="E80" s="161"/>
      <c r="F80" s="139" t="s">
        <v>153</v>
      </c>
      <c r="H80" s="169" t="str">
        <f t="shared" si="12"/>
        <v>$225/mo</v>
      </c>
      <c r="L80" s="88"/>
    </row>
    <row r="81" spans="1:18" s="4" customFormat="1" x14ac:dyDescent="0.2">
      <c r="A81" s="81"/>
      <c r="B81" s="10">
        <v>75</v>
      </c>
      <c r="C81" s="53" t="s">
        <v>100</v>
      </c>
      <c r="D81" s="114"/>
      <c r="E81" s="83"/>
      <c r="F81" s="148">
        <f t="shared" si="11"/>
        <v>0</v>
      </c>
      <c r="H81" s="169">
        <f t="shared" si="12"/>
        <v>0</v>
      </c>
      <c r="L81" s="88"/>
    </row>
    <row r="82" spans="1:18" s="4" customFormat="1" x14ac:dyDescent="0.2">
      <c r="A82" s="81"/>
      <c r="B82" s="10">
        <v>76</v>
      </c>
      <c r="C82" s="6" t="s">
        <v>5</v>
      </c>
      <c r="D82" s="114"/>
      <c r="E82" s="83"/>
      <c r="F82" s="148">
        <f t="shared" si="11"/>
        <v>0</v>
      </c>
      <c r="H82" s="169">
        <f t="shared" si="12"/>
        <v>0</v>
      </c>
      <c r="L82" s="88"/>
    </row>
    <row r="83" spans="1:18" s="4" customFormat="1" x14ac:dyDescent="0.2">
      <c r="A83" s="81"/>
      <c r="B83" s="10">
        <v>77</v>
      </c>
      <c r="C83" s="6" t="s">
        <v>6</v>
      </c>
      <c r="D83" s="114"/>
      <c r="E83" s="83"/>
      <c r="F83" s="148">
        <f t="shared" si="11"/>
        <v>0</v>
      </c>
      <c r="H83" s="169">
        <f t="shared" si="12"/>
        <v>0</v>
      </c>
      <c r="L83" s="88"/>
    </row>
    <row r="84" spans="1:18" s="4" customFormat="1" x14ac:dyDescent="0.2">
      <c r="A84" s="81"/>
      <c r="B84" s="10">
        <v>78</v>
      </c>
      <c r="C84" s="6" t="s">
        <v>96</v>
      </c>
      <c r="D84" s="114"/>
      <c r="E84" s="83"/>
      <c r="F84" s="148">
        <f t="shared" si="11"/>
        <v>0</v>
      </c>
      <c r="H84" s="169">
        <f t="shared" si="12"/>
        <v>0</v>
      </c>
      <c r="L84" s="88"/>
      <c r="Q84"/>
      <c r="R84"/>
    </row>
    <row r="85" spans="1:18" s="4" customFormat="1" x14ac:dyDescent="0.2">
      <c r="A85" s="81"/>
      <c r="B85" s="7">
        <v>79</v>
      </c>
      <c r="C85" s="6"/>
      <c r="D85" s="114"/>
      <c r="E85" s="83"/>
      <c r="F85" s="148">
        <f t="shared" si="11"/>
        <v>0</v>
      </c>
      <c r="H85" s="169">
        <f t="shared" si="12"/>
        <v>0</v>
      </c>
      <c r="L85" s="88"/>
      <c r="Q85"/>
    </row>
    <row r="86" spans="1:18" s="4" customFormat="1" ht="16" x14ac:dyDescent="0.2">
      <c r="A86" s="81"/>
      <c r="B86" s="7">
        <v>80</v>
      </c>
      <c r="C86" s="108" t="s">
        <v>102</v>
      </c>
      <c r="D86" s="163"/>
      <c r="E86" s="161"/>
      <c r="F86" s="162">
        <f t="shared" ref="F86" si="13">IF(E86&gt;0,+D86*E86,D86*$E$4)</f>
        <v>0</v>
      </c>
      <c r="H86" s="169">
        <f t="shared" si="12"/>
        <v>0</v>
      </c>
      <c r="L86" s="88"/>
    </row>
    <row r="87" spans="1:18" s="4" customFormat="1" ht="16" x14ac:dyDescent="0.2">
      <c r="A87" s="81"/>
      <c r="B87" s="10">
        <v>81</v>
      </c>
      <c r="C87" s="108" t="s">
        <v>56</v>
      </c>
      <c r="D87" s="163"/>
      <c r="E87" s="161"/>
      <c r="F87" s="139" t="s">
        <v>151</v>
      </c>
      <c r="H87" s="169" t="str">
        <f t="shared" si="12"/>
        <v>$236/mo</v>
      </c>
      <c r="L87" s="88"/>
    </row>
    <row r="88" spans="1:18" s="4" customFormat="1" x14ac:dyDescent="0.2">
      <c r="A88" s="81"/>
      <c r="B88" s="10">
        <v>82</v>
      </c>
      <c r="C88" s="53" t="s">
        <v>97</v>
      </c>
      <c r="D88" s="114"/>
      <c r="E88" s="83"/>
      <c r="F88" s="148">
        <f t="shared" ref="F88:F99" si="14">IF(E88&gt;0,+D88*E88,D88*$E$4)</f>
        <v>0</v>
      </c>
      <c r="H88" s="169">
        <f t="shared" si="12"/>
        <v>0</v>
      </c>
      <c r="L88" s="88"/>
    </row>
    <row r="89" spans="1:18" s="4" customFormat="1" x14ac:dyDescent="0.2">
      <c r="A89" s="81"/>
      <c r="B89" s="10">
        <v>83</v>
      </c>
      <c r="C89" s="53" t="s">
        <v>107</v>
      </c>
      <c r="D89" s="114"/>
      <c r="E89" s="83"/>
      <c r="F89" s="148">
        <f t="shared" si="14"/>
        <v>0</v>
      </c>
      <c r="H89" s="169">
        <f t="shared" si="12"/>
        <v>0</v>
      </c>
      <c r="L89" s="88"/>
      <c r="Q89"/>
    </row>
    <row r="90" spans="1:18" s="4" customFormat="1" x14ac:dyDescent="0.2">
      <c r="A90" s="81"/>
      <c r="B90" s="10">
        <v>84</v>
      </c>
      <c r="C90" s="6" t="s">
        <v>98</v>
      </c>
      <c r="D90" s="114"/>
      <c r="E90" s="83"/>
      <c r="F90" s="148">
        <f t="shared" si="14"/>
        <v>0</v>
      </c>
      <c r="H90" s="169">
        <f t="shared" si="12"/>
        <v>0</v>
      </c>
      <c r="L90" s="88"/>
      <c r="Q90"/>
    </row>
    <row r="91" spans="1:18" s="4" customFormat="1" x14ac:dyDescent="0.2">
      <c r="A91" s="81"/>
      <c r="B91" s="7">
        <v>85</v>
      </c>
      <c r="C91" s="6"/>
      <c r="D91" s="114"/>
      <c r="E91" s="83"/>
      <c r="F91" s="148">
        <f t="shared" si="14"/>
        <v>0</v>
      </c>
      <c r="H91" s="169">
        <f t="shared" si="12"/>
        <v>0</v>
      </c>
      <c r="L91" s="88"/>
      <c r="Q91"/>
      <c r="R91"/>
    </row>
    <row r="92" spans="1:18" s="4" customFormat="1" x14ac:dyDescent="0.2">
      <c r="A92" s="81"/>
      <c r="B92" s="7">
        <v>86</v>
      </c>
      <c r="C92" s="6"/>
      <c r="D92" s="114"/>
      <c r="E92" s="83"/>
      <c r="F92" s="148">
        <f t="shared" si="14"/>
        <v>0</v>
      </c>
      <c r="H92" s="169">
        <f t="shared" si="12"/>
        <v>0</v>
      </c>
      <c r="L92" s="88"/>
      <c r="Q92"/>
    </row>
    <row r="93" spans="1:18" x14ac:dyDescent="0.2">
      <c r="A93" s="81"/>
      <c r="B93" s="7">
        <v>87</v>
      </c>
      <c r="C93" s="109" t="s">
        <v>101</v>
      </c>
      <c r="D93" s="66"/>
      <c r="E93" s="67"/>
      <c r="F93" s="164">
        <f t="shared" si="14"/>
        <v>0</v>
      </c>
      <c r="H93" s="169">
        <f t="shared" si="12"/>
        <v>0</v>
      </c>
      <c r="J93" s="4"/>
      <c r="K93" s="4"/>
      <c r="L93" s="88"/>
      <c r="M93" s="4"/>
      <c r="N93" s="4"/>
      <c r="O93" s="4"/>
      <c r="P93" s="4"/>
      <c r="R93" s="4"/>
    </row>
    <row r="94" spans="1:18" s="4" customFormat="1" x14ac:dyDescent="0.2">
      <c r="A94" s="81"/>
      <c r="B94" s="7">
        <v>88</v>
      </c>
      <c r="C94" s="109" t="s">
        <v>83</v>
      </c>
      <c r="D94" s="66"/>
      <c r="E94" s="16"/>
      <c r="F94" s="138" t="s">
        <v>49</v>
      </c>
      <c r="H94" s="169" t="str">
        <f t="shared" si="12"/>
        <v>Starting at $190.00</v>
      </c>
      <c r="L94" s="88"/>
      <c r="Q94"/>
    </row>
    <row r="95" spans="1:18" s="4" customFormat="1" x14ac:dyDescent="0.2">
      <c r="A95" s="81"/>
      <c r="B95" s="9">
        <v>89</v>
      </c>
      <c r="C95" s="6" t="s">
        <v>99</v>
      </c>
      <c r="D95" s="114"/>
      <c r="E95" s="83"/>
      <c r="F95" s="148">
        <f t="shared" si="14"/>
        <v>0</v>
      </c>
      <c r="H95" s="169">
        <f t="shared" si="12"/>
        <v>0</v>
      </c>
      <c r="L95" s="88"/>
      <c r="Q95"/>
      <c r="R95"/>
    </row>
    <row r="96" spans="1:18" s="4" customFormat="1" x14ac:dyDescent="0.2">
      <c r="A96" s="81"/>
      <c r="B96" s="9">
        <v>90</v>
      </c>
      <c r="C96" s="6" t="s">
        <v>11</v>
      </c>
      <c r="D96" s="114"/>
      <c r="E96" s="83"/>
      <c r="F96" s="148">
        <f t="shared" si="14"/>
        <v>0</v>
      </c>
      <c r="H96" s="169">
        <f t="shared" si="12"/>
        <v>0</v>
      </c>
      <c r="L96" s="88"/>
      <c r="Q96"/>
      <c r="R96"/>
    </row>
    <row r="97" spans="1:18" s="4" customFormat="1" x14ac:dyDescent="0.2">
      <c r="A97" s="81"/>
      <c r="B97" s="9">
        <v>91</v>
      </c>
      <c r="C97" s="6" t="s">
        <v>48</v>
      </c>
      <c r="D97" s="114"/>
      <c r="E97" s="83"/>
      <c r="F97" s="148">
        <f t="shared" si="14"/>
        <v>0</v>
      </c>
      <c r="H97" s="169">
        <f t="shared" si="12"/>
        <v>0</v>
      </c>
      <c r="L97" s="88"/>
      <c r="Q97"/>
      <c r="R97"/>
    </row>
    <row r="98" spans="1:18" s="4" customFormat="1" x14ac:dyDescent="0.2">
      <c r="A98" s="81"/>
      <c r="B98" s="7">
        <v>92</v>
      </c>
      <c r="C98" s="6" t="s">
        <v>86</v>
      </c>
      <c r="D98" s="114"/>
      <c r="E98" s="83"/>
      <c r="F98" s="148">
        <f t="shared" si="14"/>
        <v>0</v>
      </c>
      <c r="H98" s="169">
        <f t="shared" si="12"/>
        <v>0</v>
      </c>
      <c r="L98" s="88"/>
      <c r="Q98"/>
      <c r="R98"/>
    </row>
    <row r="99" spans="1:18" s="4" customFormat="1" x14ac:dyDescent="0.2">
      <c r="A99" s="81"/>
      <c r="B99" s="7">
        <v>93</v>
      </c>
      <c r="C99" s="109" t="s">
        <v>101</v>
      </c>
      <c r="D99" s="66"/>
      <c r="E99" s="67"/>
      <c r="F99" s="164">
        <f t="shared" si="14"/>
        <v>0</v>
      </c>
      <c r="H99" s="169">
        <f t="shared" si="12"/>
        <v>0</v>
      </c>
      <c r="L99" s="88"/>
      <c r="Q99"/>
      <c r="R99"/>
    </row>
    <row r="100" spans="1:18" x14ac:dyDescent="0.2">
      <c r="A100" s="81"/>
      <c r="B100" s="7">
        <v>94</v>
      </c>
      <c r="C100" s="109" t="s">
        <v>55</v>
      </c>
      <c r="D100" s="66"/>
      <c r="F100" s="139" t="s">
        <v>50</v>
      </c>
      <c r="H100" s="169" t="str">
        <f t="shared" si="12"/>
        <v>Starting at $225.00</v>
      </c>
      <c r="J100" s="4"/>
      <c r="K100" s="4"/>
      <c r="L100" s="88"/>
      <c r="M100" s="4"/>
      <c r="N100" s="4"/>
      <c r="O100" s="4"/>
      <c r="P100" s="4"/>
    </row>
    <row r="101" spans="1:18" s="4" customFormat="1" x14ac:dyDescent="0.2">
      <c r="A101" s="81"/>
      <c r="B101" s="9">
        <v>95</v>
      </c>
      <c r="C101" s="6" t="s">
        <v>7</v>
      </c>
      <c r="D101" s="114"/>
      <c r="E101" s="83"/>
      <c r="F101" s="148">
        <f t="shared" ref="F101:F116" si="15">IF(E101&gt;0,+D101*E101,D101*$E$4)</f>
        <v>0</v>
      </c>
      <c r="H101" s="169">
        <f t="shared" si="12"/>
        <v>0</v>
      </c>
      <c r="L101" s="88"/>
      <c r="Q101"/>
      <c r="R101"/>
    </row>
    <row r="102" spans="1:18" s="4" customFormat="1" x14ac:dyDescent="0.2">
      <c r="A102" s="81"/>
      <c r="B102" s="7">
        <v>96</v>
      </c>
      <c r="C102" s="53"/>
      <c r="D102" s="114"/>
      <c r="E102" s="83"/>
      <c r="F102" s="148">
        <f t="shared" si="15"/>
        <v>0</v>
      </c>
      <c r="H102" s="169">
        <f t="shared" si="12"/>
        <v>0</v>
      </c>
      <c r="L102" s="88"/>
      <c r="Q102"/>
      <c r="R102"/>
    </row>
    <row r="103" spans="1:18" s="4" customFormat="1" x14ac:dyDescent="0.2">
      <c r="A103" s="81"/>
      <c r="B103" s="7">
        <v>97</v>
      </c>
      <c r="C103" s="6"/>
      <c r="D103" s="114"/>
      <c r="E103" s="83"/>
      <c r="F103" s="148">
        <f t="shared" si="15"/>
        <v>0</v>
      </c>
      <c r="H103" s="169">
        <f t="shared" si="12"/>
        <v>0</v>
      </c>
      <c r="L103" s="88"/>
      <c r="Q103"/>
      <c r="R103"/>
    </row>
    <row r="104" spans="1:18" x14ac:dyDescent="0.2">
      <c r="A104" s="81"/>
      <c r="B104" s="7">
        <v>98</v>
      </c>
      <c r="C104" s="109" t="s">
        <v>101</v>
      </c>
      <c r="D104" s="66"/>
      <c r="E104" s="67"/>
      <c r="F104" s="164">
        <f t="shared" si="15"/>
        <v>0</v>
      </c>
      <c r="H104" s="169">
        <f t="shared" si="12"/>
        <v>0</v>
      </c>
      <c r="J104" s="4"/>
      <c r="K104" s="4"/>
      <c r="L104" s="88"/>
      <c r="M104" s="4"/>
      <c r="N104" s="4"/>
      <c r="O104" s="4"/>
      <c r="P104" s="4"/>
    </row>
    <row r="105" spans="1:18" x14ac:dyDescent="0.2">
      <c r="A105" s="81"/>
      <c r="B105" s="7">
        <v>99</v>
      </c>
      <c r="C105" s="109" t="s">
        <v>56</v>
      </c>
      <c r="D105" s="66"/>
      <c r="F105" s="139" t="s">
        <v>53</v>
      </c>
      <c r="H105" s="169" t="str">
        <f t="shared" si="12"/>
        <v>Starting at $414.00</v>
      </c>
      <c r="J105" s="4"/>
      <c r="K105" s="4"/>
      <c r="L105" s="88"/>
      <c r="M105" s="4"/>
      <c r="N105" s="4"/>
      <c r="O105" s="4"/>
      <c r="P105" s="4"/>
      <c r="Q105" s="4"/>
    </row>
    <row r="106" spans="1:18" x14ac:dyDescent="0.2">
      <c r="A106" s="81"/>
      <c r="B106" s="9">
        <v>100</v>
      </c>
      <c r="C106" s="6" t="s">
        <v>51</v>
      </c>
      <c r="D106" s="114"/>
      <c r="E106" s="83"/>
      <c r="F106" s="148">
        <f t="shared" si="15"/>
        <v>0</v>
      </c>
      <c r="H106" s="169">
        <f t="shared" si="12"/>
        <v>0</v>
      </c>
      <c r="J106" s="4"/>
      <c r="K106" s="4"/>
      <c r="L106" s="88"/>
      <c r="M106" s="4"/>
      <c r="N106" s="4"/>
      <c r="O106" s="4"/>
      <c r="P106" s="4"/>
    </row>
    <row r="107" spans="1:18" x14ac:dyDescent="0.2">
      <c r="A107" s="81"/>
      <c r="B107" s="9">
        <v>101</v>
      </c>
      <c r="C107" s="53" t="s">
        <v>108</v>
      </c>
      <c r="D107" s="114"/>
      <c r="E107" s="83"/>
      <c r="F107" s="148">
        <f t="shared" si="15"/>
        <v>0</v>
      </c>
      <c r="H107" s="169">
        <f t="shared" si="12"/>
        <v>0</v>
      </c>
      <c r="J107" s="4"/>
      <c r="K107" s="4"/>
      <c r="L107" s="88"/>
      <c r="M107" s="4"/>
      <c r="N107" s="4"/>
      <c r="O107" s="4"/>
      <c r="P107" s="4"/>
      <c r="Q107" s="4"/>
    </row>
    <row r="108" spans="1:18" x14ac:dyDescent="0.2">
      <c r="A108" s="81"/>
      <c r="B108" s="9">
        <v>102</v>
      </c>
      <c r="C108" s="53" t="s">
        <v>52</v>
      </c>
      <c r="D108" s="114"/>
      <c r="E108" s="83"/>
      <c r="F108" s="148">
        <f t="shared" si="15"/>
        <v>0</v>
      </c>
      <c r="H108" s="169">
        <f t="shared" si="12"/>
        <v>0</v>
      </c>
      <c r="J108" s="4"/>
      <c r="K108" s="4"/>
      <c r="L108" s="88"/>
      <c r="M108" s="4"/>
      <c r="N108" s="4"/>
      <c r="O108" s="4"/>
      <c r="P108" s="4"/>
    </row>
    <row r="109" spans="1:18" x14ac:dyDescent="0.2">
      <c r="A109" s="81"/>
      <c r="B109" s="7">
        <v>103</v>
      </c>
      <c r="D109" s="114"/>
      <c r="E109" s="83"/>
      <c r="F109" s="148">
        <f t="shared" si="15"/>
        <v>0</v>
      </c>
      <c r="H109" s="169">
        <f t="shared" si="12"/>
        <v>0</v>
      </c>
      <c r="J109" s="4"/>
      <c r="K109" s="4"/>
      <c r="L109" s="88"/>
      <c r="M109" s="4"/>
      <c r="N109" s="4"/>
      <c r="O109" s="4"/>
      <c r="P109" s="4"/>
    </row>
    <row r="110" spans="1:18" x14ac:dyDescent="0.2">
      <c r="A110" s="81"/>
      <c r="B110" s="7">
        <v>104</v>
      </c>
      <c r="C110" s="109" t="s">
        <v>101</v>
      </c>
      <c r="D110" s="66"/>
      <c r="E110" s="67"/>
      <c r="F110" s="164">
        <f t="shared" ref="F110" si="16">IF(E110&gt;0,+D110*E110,D110*$E$4)</f>
        <v>0</v>
      </c>
      <c r="H110" s="169">
        <f t="shared" si="12"/>
        <v>0</v>
      </c>
      <c r="J110" s="4"/>
      <c r="K110" s="4"/>
      <c r="L110" s="88"/>
      <c r="M110" s="4"/>
      <c r="N110" s="4"/>
      <c r="O110" s="4"/>
      <c r="P110" s="4"/>
    </row>
    <row r="111" spans="1:18" x14ac:dyDescent="0.2">
      <c r="A111" s="81"/>
      <c r="B111" s="7">
        <v>105</v>
      </c>
      <c r="C111" s="109" t="s">
        <v>93</v>
      </c>
      <c r="D111" s="66"/>
      <c r="F111" s="139" t="s">
        <v>54</v>
      </c>
      <c r="H111" s="169" t="str">
        <f t="shared" si="12"/>
        <v>Starting at $845.00</v>
      </c>
      <c r="J111" s="4"/>
      <c r="K111" s="4"/>
      <c r="L111" s="88"/>
      <c r="M111" s="4"/>
      <c r="N111" s="4"/>
      <c r="O111" s="4"/>
      <c r="P111" s="4"/>
      <c r="R111" s="4"/>
    </row>
    <row r="112" spans="1:18" x14ac:dyDescent="0.2">
      <c r="A112" s="81"/>
      <c r="B112" s="9">
        <v>106</v>
      </c>
      <c r="C112" s="6" t="s">
        <v>109</v>
      </c>
      <c r="D112" s="114"/>
      <c r="E112" s="83"/>
      <c r="F112" s="148">
        <f t="shared" si="15"/>
        <v>0</v>
      </c>
      <c r="H112" s="169">
        <f t="shared" si="12"/>
        <v>0</v>
      </c>
      <c r="J112" s="4"/>
      <c r="K112" s="4"/>
      <c r="L112" s="88"/>
      <c r="M112" s="4"/>
      <c r="N112" s="4"/>
      <c r="O112" s="4"/>
      <c r="P112" s="4"/>
      <c r="Q112" s="4"/>
    </row>
    <row r="113" spans="1:18" x14ac:dyDescent="0.2">
      <c r="A113" s="81"/>
      <c r="B113" s="9">
        <v>107</v>
      </c>
      <c r="C113" s="6" t="s">
        <v>8</v>
      </c>
      <c r="D113" s="114"/>
      <c r="E113" s="83"/>
      <c r="F113" s="148">
        <f t="shared" si="15"/>
        <v>0</v>
      </c>
      <c r="H113" s="169">
        <f t="shared" si="12"/>
        <v>0</v>
      </c>
      <c r="J113" s="4"/>
      <c r="K113" s="4"/>
      <c r="L113" s="88"/>
      <c r="M113" s="4"/>
      <c r="N113" s="4"/>
      <c r="O113" s="4"/>
      <c r="P113" s="4"/>
      <c r="Q113" s="4"/>
      <c r="R113" s="4"/>
    </row>
    <row r="114" spans="1:18" x14ac:dyDescent="0.2">
      <c r="A114" s="81"/>
      <c r="B114" s="9">
        <v>108</v>
      </c>
      <c r="C114" s="6" t="s">
        <v>10</v>
      </c>
      <c r="D114" s="114"/>
      <c r="E114" s="83"/>
      <c r="F114" s="148">
        <f t="shared" si="15"/>
        <v>0</v>
      </c>
      <c r="H114" s="169">
        <f t="shared" si="12"/>
        <v>0</v>
      </c>
      <c r="J114" s="4"/>
      <c r="K114" s="4"/>
      <c r="L114" s="88"/>
      <c r="M114" s="4"/>
      <c r="N114" s="4"/>
      <c r="O114" s="4"/>
      <c r="P114" s="4"/>
      <c r="Q114" s="4"/>
    </row>
    <row r="115" spans="1:18" x14ac:dyDescent="0.2">
      <c r="A115" s="81"/>
      <c r="B115" s="9">
        <v>109</v>
      </c>
      <c r="C115" s="6" t="s">
        <v>9</v>
      </c>
      <c r="D115" s="114"/>
      <c r="E115" s="83"/>
      <c r="F115" s="148">
        <f t="shared" si="15"/>
        <v>0</v>
      </c>
      <c r="H115" s="169">
        <f t="shared" si="12"/>
        <v>0</v>
      </c>
      <c r="J115" s="4"/>
      <c r="K115" s="4"/>
      <c r="L115" s="88"/>
      <c r="M115" s="4"/>
      <c r="N115" s="4"/>
      <c r="O115" s="4"/>
      <c r="P115" s="4"/>
      <c r="Q115" s="4"/>
    </row>
    <row r="116" spans="1:18" x14ac:dyDescent="0.2">
      <c r="A116" s="81"/>
      <c r="B116" s="7">
        <v>110</v>
      </c>
      <c r="C116" s="103"/>
      <c r="D116" s="114"/>
      <c r="E116" s="83"/>
      <c r="F116" s="148">
        <f t="shared" si="15"/>
        <v>0</v>
      </c>
      <c r="H116" s="169">
        <f t="shared" si="12"/>
        <v>0</v>
      </c>
      <c r="J116" s="4"/>
      <c r="K116" s="4"/>
      <c r="L116" s="88"/>
      <c r="M116" s="4"/>
      <c r="N116" s="4"/>
      <c r="O116" s="4"/>
      <c r="P116" s="4"/>
      <c r="Q116" s="4"/>
    </row>
    <row r="117" spans="1:18" x14ac:dyDescent="0.2">
      <c r="A117" s="81"/>
      <c r="B117" s="7">
        <v>111</v>
      </c>
      <c r="C117" s="120" t="s">
        <v>159</v>
      </c>
      <c r="D117" s="151"/>
      <c r="E117" s="152"/>
      <c r="F117" s="153">
        <f t="shared" ref="F117:F118" si="17">IF(E117&gt;0,+D117*E117,D117*$E$4)</f>
        <v>0</v>
      </c>
      <c r="H117" s="169">
        <f t="shared" si="12"/>
        <v>0</v>
      </c>
      <c r="J117" s="4"/>
      <c r="K117" s="4"/>
      <c r="L117" s="88"/>
      <c r="M117" s="4"/>
      <c r="N117" s="4"/>
      <c r="O117" s="4"/>
      <c r="P117" s="4"/>
      <c r="Q117" s="4"/>
    </row>
    <row r="118" spans="1:18" x14ac:dyDescent="0.2">
      <c r="A118" s="81"/>
      <c r="B118" s="7">
        <v>112</v>
      </c>
      <c r="C118" s="65" t="s">
        <v>145</v>
      </c>
      <c r="D118" s="11"/>
      <c r="E118" s="14"/>
      <c r="F118" s="145">
        <f t="shared" si="17"/>
        <v>0</v>
      </c>
      <c r="H118" s="169">
        <f t="shared" si="12"/>
        <v>0</v>
      </c>
      <c r="J118" s="4"/>
      <c r="K118" s="4"/>
      <c r="L118" s="88"/>
      <c r="M118" s="4"/>
      <c r="N118" s="4"/>
      <c r="O118" s="4"/>
      <c r="P118" s="4"/>
      <c r="R118" s="4"/>
    </row>
    <row r="119" spans="1:18" x14ac:dyDescent="0.2">
      <c r="A119" s="81"/>
      <c r="B119" s="7">
        <v>113</v>
      </c>
      <c r="C119" s="65" t="s">
        <v>120</v>
      </c>
      <c r="D119" s="12"/>
      <c r="E119" s="15"/>
      <c r="F119" s="150"/>
      <c r="H119" s="169">
        <f t="shared" si="12"/>
        <v>0</v>
      </c>
      <c r="J119" s="4"/>
      <c r="K119" s="4"/>
      <c r="L119" s="88"/>
      <c r="M119" s="4"/>
      <c r="N119" s="4"/>
      <c r="O119" s="4"/>
      <c r="P119" s="4"/>
      <c r="R119" s="4"/>
    </row>
    <row r="120" spans="1:18" s="4" customFormat="1" x14ac:dyDescent="0.2">
      <c r="A120" s="81"/>
      <c r="B120" s="7">
        <v>114</v>
      </c>
      <c r="C120" s="6" t="s">
        <v>115</v>
      </c>
      <c r="D120" s="114">
        <v>0.5</v>
      </c>
      <c r="E120" s="83"/>
      <c r="F120" s="148">
        <f t="shared" ref="F120:F123" si="18">IF(E120&gt;0,+D120*E120,D120*$E$4)</f>
        <v>60</v>
      </c>
      <c r="H120" s="169">
        <f t="shared" si="12"/>
        <v>60</v>
      </c>
      <c r="L120" s="88"/>
      <c r="Q120"/>
    </row>
    <row r="121" spans="1:18" x14ac:dyDescent="0.2">
      <c r="A121" s="81"/>
      <c r="B121" s="7">
        <v>115</v>
      </c>
      <c r="C121" s="53" t="s">
        <v>116</v>
      </c>
      <c r="D121" s="114">
        <v>0.5</v>
      </c>
      <c r="E121" s="83"/>
      <c r="F121" s="148">
        <f t="shared" si="18"/>
        <v>60</v>
      </c>
      <c r="H121" s="169">
        <f t="shared" si="12"/>
        <v>60</v>
      </c>
      <c r="J121" s="4"/>
      <c r="K121" s="4"/>
      <c r="L121" s="88"/>
      <c r="M121" s="4"/>
      <c r="N121" s="4"/>
      <c r="O121" s="4"/>
      <c r="P121" s="4"/>
      <c r="R121" s="4"/>
    </row>
    <row r="122" spans="1:18" s="4" customFormat="1" x14ac:dyDescent="0.2">
      <c r="A122" s="81"/>
      <c r="B122" s="7">
        <v>116</v>
      </c>
      <c r="C122" s="53" t="s">
        <v>117</v>
      </c>
      <c r="D122" s="114">
        <v>0.5</v>
      </c>
      <c r="E122" s="83"/>
      <c r="F122" s="148">
        <f t="shared" si="18"/>
        <v>60</v>
      </c>
      <c r="H122" s="169">
        <f t="shared" si="12"/>
        <v>60</v>
      </c>
      <c r="L122" s="88"/>
      <c r="Q122"/>
    </row>
    <row r="123" spans="1:18" x14ac:dyDescent="0.2">
      <c r="A123" s="81"/>
      <c r="B123" s="7">
        <v>117</v>
      </c>
      <c r="C123" s="53"/>
      <c r="D123" s="114"/>
      <c r="E123" s="83"/>
      <c r="F123" s="148">
        <f t="shared" si="18"/>
        <v>0</v>
      </c>
      <c r="H123" s="169">
        <f t="shared" si="12"/>
        <v>0</v>
      </c>
      <c r="J123" s="4"/>
      <c r="K123" s="4"/>
      <c r="L123" s="88"/>
      <c r="M123" s="4"/>
      <c r="N123" s="4"/>
      <c r="O123" s="4"/>
      <c r="P123" s="4"/>
      <c r="R123" s="4"/>
    </row>
    <row r="124" spans="1:18" x14ac:dyDescent="0.2">
      <c r="A124" s="81"/>
      <c r="B124" s="7">
        <v>118</v>
      </c>
      <c r="C124" s="65" t="s">
        <v>44</v>
      </c>
      <c r="D124" s="11"/>
      <c r="E124" s="14"/>
      <c r="F124" s="145"/>
      <c r="H124" s="169">
        <f t="shared" si="12"/>
        <v>0</v>
      </c>
      <c r="J124" s="4"/>
      <c r="K124" s="4"/>
      <c r="L124" s="88"/>
      <c r="M124" s="4"/>
      <c r="N124" s="4"/>
      <c r="O124" s="4"/>
      <c r="P124" s="4"/>
    </row>
    <row r="125" spans="1:18" x14ac:dyDescent="0.2">
      <c r="A125" s="81"/>
      <c r="B125" s="7">
        <v>119</v>
      </c>
      <c r="C125" s="6" t="s">
        <v>2</v>
      </c>
      <c r="D125" s="114">
        <v>1.075</v>
      </c>
      <c r="E125" s="83"/>
      <c r="F125" s="148">
        <f t="shared" ref="F125" si="19">IF(E125&gt;0,+D125*E125,D125*$E$4)</f>
        <v>129</v>
      </c>
      <c r="H125" s="169">
        <f t="shared" si="12"/>
        <v>129</v>
      </c>
      <c r="J125" s="4"/>
      <c r="K125" s="4"/>
      <c r="L125" s="88"/>
      <c r="M125" s="4"/>
      <c r="N125" s="4"/>
      <c r="O125" s="4"/>
      <c r="P125" s="4"/>
    </row>
    <row r="126" spans="1:18" x14ac:dyDescent="0.2">
      <c r="A126" s="81"/>
      <c r="B126" s="7">
        <v>120</v>
      </c>
      <c r="C126" s="6" t="s">
        <v>20</v>
      </c>
      <c r="D126" s="114"/>
      <c r="E126" s="83"/>
      <c r="F126" s="138" t="s">
        <v>123</v>
      </c>
      <c r="H126" s="169" t="str">
        <f t="shared" si="12"/>
        <v>N/C</v>
      </c>
      <c r="J126" s="4"/>
      <c r="K126" s="4"/>
      <c r="L126" s="88"/>
      <c r="M126" s="4"/>
      <c r="N126" s="4"/>
      <c r="O126" s="4"/>
      <c r="P126" s="4"/>
    </row>
    <row r="127" spans="1:18" s="4" customFormat="1" x14ac:dyDescent="0.2">
      <c r="A127" s="81"/>
      <c r="B127" s="7">
        <v>121</v>
      </c>
      <c r="C127" s="6" t="s">
        <v>3</v>
      </c>
      <c r="D127" s="114">
        <v>1.075</v>
      </c>
      <c r="E127" s="83"/>
      <c r="F127" s="148">
        <f t="shared" ref="F127:F129" si="20">IF(E127&gt;0,+D127*E127,D127*$E$4)</f>
        <v>129</v>
      </c>
      <c r="H127" s="169">
        <f t="shared" si="12"/>
        <v>129</v>
      </c>
      <c r="L127" s="88"/>
      <c r="Q127"/>
      <c r="R127"/>
    </row>
    <row r="128" spans="1:18" s="4" customFormat="1" x14ac:dyDescent="0.2">
      <c r="A128" s="81"/>
      <c r="B128" s="7">
        <v>122</v>
      </c>
      <c r="C128" s="6" t="s">
        <v>4</v>
      </c>
      <c r="D128" s="114">
        <v>1.075</v>
      </c>
      <c r="E128" s="83"/>
      <c r="F128" s="148">
        <f t="shared" si="20"/>
        <v>129</v>
      </c>
      <c r="H128" s="169">
        <f t="shared" si="12"/>
        <v>129</v>
      </c>
      <c r="L128" s="88"/>
      <c r="Q128"/>
      <c r="R128"/>
    </row>
    <row r="129" spans="1:18" s="4" customFormat="1" x14ac:dyDescent="0.2">
      <c r="A129" s="81"/>
      <c r="B129" s="7">
        <v>123</v>
      </c>
      <c r="D129" s="114"/>
      <c r="E129" s="83"/>
      <c r="F129" s="148">
        <f t="shared" si="20"/>
        <v>0</v>
      </c>
      <c r="H129" s="169">
        <f t="shared" si="12"/>
        <v>0</v>
      </c>
      <c r="L129" s="88"/>
      <c r="Q129"/>
      <c r="R129"/>
    </row>
    <row r="130" spans="1:18" s="4" customFormat="1" x14ac:dyDescent="0.2">
      <c r="A130" s="81"/>
      <c r="B130" s="7">
        <v>124</v>
      </c>
      <c r="C130" s="3" t="s">
        <v>43</v>
      </c>
      <c r="D130" s="11"/>
      <c r="E130" s="14"/>
      <c r="F130" s="145"/>
      <c r="H130" s="169">
        <f t="shared" si="12"/>
        <v>0</v>
      </c>
      <c r="L130" s="88"/>
      <c r="Q130"/>
      <c r="R130"/>
    </row>
    <row r="131" spans="1:18" s="4" customFormat="1" x14ac:dyDescent="0.2">
      <c r="A131" s="81"/>
      <c r="B131" s="7">
        <v>125</v>
      </c>
      <c r="C131" s="6" t="s">
        <v>46</v>
      </c>
      <c r="D131" s="114"/>
      <c r="E131" s="83"/>
      <c r="F131" s="148">
        <f t="shared" ref="F131:F136" si="21">IF(E131&gt;0,+D131*E131,D131*$E$4)</f>
        <v>0</v>
      </c>
      <c r="H131" s="169">
        <f t="shared" si="12"/>
        <v>0</v>
      </c>
      <c r="L131" s="88"/>
      <c r="Q131"/>
      <c r="R131"/>
    </row>
    <row r="132" spans="1:18" s="4" customFormat="1" x14ac:dyDescent="0.2">
      <c r="A132" s="81"/>
      <c r="B132" s="7">
        <v>126</v>
      </c>
      <c r="C132" s="6" t="s">
        <v>13</v>
      </c>
      <c r="D132" s="114"/>
      <c r="E132" s="83"/>
      <c r="F132" s="148">
        <f t="shared" si="21"/>
        <v>0</v>
      </c>
      <c r="H132" s="169">
        <f t="shared" si="12"/>
        <v>0</v>
      </c>
      <c r="L132" s="88"/>
      <c r="R132"/>
    </row>
    <row r="133" spans="1:18" x14ac:dyDescent="0.2">
      <c r="A133" s="81"/>
      <c r="B133" s="7">
        <v>127</v>
      </c>
      <c r="C133" s="6" t="s">
        <v>14</v>
      </c>
      <c r="D133" s="114"/>
      <c r="E133" s="83"/>
      <c r="F133" s="148">
        <f t="shared" si="21"/>
        <v>0</v>
      </c>
      <c r="H133" s="169">
        <f t="shared" si="12"/>
        <v>0</v>
      </c>
      <c r="J133" s="4"/>
      <c r="K133" s="4"/>
      <c r="L133" s="88"/>
      <c r="M133" s="4"/>
      <c r="N133" s="4"/>
      <c r="O133" s="4"/>
      <c r="P133" s="4"/>
    </row>
    <row r="134" spans="1:18" x14ac:dyDescent="0.2">
      <c r="A134" s="81"/>
      <c r="B134" s="7">
        <v>128</v>
      </c>
      <c r="C134" s="6" t="s">
        <v>15</v>
      </c>
      <c r="D134" s="114"/>
      <c r="E134" s="83"/>
      <c r="F134" s="148">
        <f t="shared" si="21"/>
        <v>0</v>
      </c>
      <c r="H134" s="169">
        <f t="shared" si="12"/>
        <v>0</v>
      </c>
      <c r="J134" s="4"/>
      <c r="K134" s="4"/>
      <c r="L134" s="88"/>
      <c r="M134" s="4"/>
      <c r="N134" s="4"/>
      <c r="O134" s="4"/>
      <c r="P134" s="4"/>
    </row>
    <row r="135" spans="1:18" x14ac:dyDescent="0.2">
      <c r="A135" s="81"/>
      <c r="B135" s="7">
        <v>129</v>
      </c>
      <c r="C135" s="53" t="s">
        <v>130</v>
      </c>
      <c r="D135" s="114"/>
      <c r="E135" s="83"/>
      <c r="F135" s="148">
        <f t="shared" si="21"/>
        <v>0</v>
      </c>
      <c r="H135" s="169">
        <f t="shared" si="12"/>
        <v>0</v>
      </c>
      <c r="J135" s="4"/>
      <c r="K135" s="4"/>
      <c r="L135" s="88"/>
      <c r="M135" s="4"/>
      <c r="N135" s="4"/>
      <c r="O135" s="4"/>
      <c r="P135" s="4"/>
    </row>
    <row r="136" spans="1:18" x14ac:dyDescent="0.2">
      <c r="A136" s="81"/>
      <c r="B136" s="7">
        <v>134</v>
      </c>
      <c r="D136" s="114"/>
      <c r="E136" s="83"/>
      <c r="F136" s="148">
        <f t="shared" si="21"/>
        <v>0</v>
      </c>
      <c r="H136" s="169">
        <f t="shared" si="12"/>
        <v>0</v>
      </c>
      <c r="J136" s="4"/>
      <c r="K136" s="4"/>
      <c r="L136" s="88"/>
      <c r="M136" s="4"/>
      <c r="N136" s="4"/>
      <c r="O136" s="4"/>
      <c r="P136" s="4"/>
    </row>
    <row r="137" spans="1:18" x14ac:dyDescent="0.2">
      <c r="A137" s="81"/>
      <c r="B137" s="7">
        <v>135</v>
      </c>
      <c r="C137" s="3" t="s">
        <v>45</v>
      </c>
      <c r="D137" s="12"/>
      <c r="E137" s="15"/>
      <c r="F137" s="150"/>
      <c r="H137" s="169">
        <f t="shared" si="12"/>
        <v>0</v>
      </c>
      <c r="J137" s="4"/>
      <c r="K137" s="4"/>
      <c r="L137" s="88"/>
      <c r="M137" s="4"/>
      <c r="N137" s="4"/>
      <c r="O137" s="4"/>
      <c r="P137" s="4"/>
    </row>
    <row r="138" spans="1:18" x14ac:dyDescent="0.2">
      <c r="A138" s="81"/>
      <c r="B138" s="7">
        <v>136</v>
      </c>
      <c r="C138" s="53" t="s">
        <v>129</v>
      </c>
      <c r="D138" s="114">
        <v>1</v>
      </c>
      <c r="E138" s="83"/>
      <c r="F138" s="148">
        <f t="shared" ref="F138:F145" si="22">IF(E138&gt;0,+D138*E138,D138*$E$4)</f>
        <v>120</v>
      </c>
      <c r="H138" s="169">
        <f t="shared" si="12"/>
        <v>120</v>
      </c>
      <c r="J138" s="4"/>
      <c r="K138" s="4"/>
      <c r="L138" s="88"/>
      <c r="M138" s="4"/>
      <c r="N138" s="4"/>
      <c r="O138" s="4"/>
      <c r="P138" s="4"/>
      <c r="R138" s="4"/>
    </row>
    <row r="139" spans="1:18" x14ac:dyDescent="0.2">
      <c r="A139" s="81"/>
      <c r="B139" s="7">
        <v>137</v>
      </c>
      <c r="C139" s="6" t="s">
        <v>22</v>
      </c>
      <c r="D139" s="114"/>
      <c r="E139" s="83"/>
      <c r="F139" s="148">
        <f t="shared" si="22"/>
        <v>0</v>
      </c>
      <c r="H139" s="169">
        <f t="shared" ref="H139:H187" si="23">IFERROR(+F139+G139,+F139)</f>
        <v>0</v>
      </c>
      <c r="J139" s="4"/>
      <c r="K139" s="4"/>
      <c r="L139" s="88"/>
      <c r="M139" s="4"/>
      <c r="N139" s="4"/>
      <c r="O139" s="4"/>
      <c r="P139" s="4"/>
    </row>
    <row r="140" spans="1:18" x14ac:dyDescent="0.2">
      <c r="A140" s="81"/>
      <c r="B140" s="7">
        <v>138</v>
      </c>
      <c r="C140" s="6" t="s">
        <v>21</v>
      </c>
      <c r="D140" s="114"/>
      <c r="E140" s="83"/>
      <c r="F140" s="148">
        <f t="shared" si="22"/>
        <v>0</v>
      </c>
      <c r="H140" s="169">
        <f t="shared" si="23"/>
        <v>0</v>
      </c>
      <c r="J140" s="4"/>
      <c r="K140" s="4"/>
      <c r="L140" s="88"/>
      <c r="M140" s="4"/>
      <c r="N140" s="4"/>
      <c r="O140" s="4"/>
      <c r="P140" s="4"/>
    </row>
    <row r="141" spans="1:18" x14ac:dyDescent="0.2">
      <c r="A141" s="81"/>
      <c r="B141" s="7">
        <v>139</v>
      </c>
      <c r="C141" s="53" t="s">
        <v>121</v>
      </c>
      <c r="D141" s="114"/>
      <c r="E141" s="83"/>
      <c r="F141" s="148">
        <f t="shared" si="22"/>
        <v>0</v>
      </c>
      <c r="H141" s="169">
        <f t="shared" si="23"/>
        <v>0</v>
      </c>
      <c r="J141" s="4"/>
      <c r="K141" s="4"/>
      <c r="L141" s="88"/>
      <c r="M141" s="4"/>
      <c r="N141" s="4"/>
      <c r="O141" s="4"/>
      <c r="P141" s="4"/>
    </row>
    <row r="142" spans="1:18" x14ac:dyDescent="0.2">
      <c r="A142" s="81"/>
      <c r="B142" s="7">
        <v>140</v>
      </c>
      <c r="C142" s="53" t="s">
        <v>122</v>
      </c>
      <c r="D142" s="114"/>
      <c r="E142" s="83"/>
      <c r="F142" s="148">
        <f t="shared" si="22"/>
        <v>0</v>
      </c>
      <c r="H142" s="169">
        <f t="shared" si="23"/>
        <v>0</v>
      </c>
      <c r="J142" s="4"/>
      <c r="K142" s="4"/>
      <c r="L142" s="88"/>
      <c r="M142" s="4"/>
      <c r="N142" s="4"/>
      <c r="O142" s="4"/>
      <c r="P142" s="4"/>
    </row>
    <row r="143" spans="1:18" x14ac:dyDescent="0.2">
      <c r="A143" s="81"/>
      <c r="B143" s="7">
        <v>141</v>
      </c>
      <c r="D143" s="114"/>
      <c r="E143" s="83"/>
      <c r="F143" s="148">
        <f t="shared" si="22"/>
        <v>0</v>
      </c>
      <c r="H143" s="169">
        <f t="shared" si="23"/>
        <v>0</v>
      </c>
      <c r="J143" s="4"/>
      <c r="K143" s="4"/>
      <c r="L143" s="88"/>
      <c r="M143" s="4"/>
      <c r="N143" s="4"/>
      <c r="O143" s="4"/>
      <c r="P143" s="4"/>
    </row>
    <row r="144" spans="1:18" x14ac:dyDescent="0.2">
      <c r="A144" s="81"/>
      <c r="B144" s="7">
        <v>142</v>
      </c>
      <c r="D144" s="114"/>
      <c r="E144" s="83"/>
      <c r="F144" s="148">
        <f t="shared" si="22"/>
        <v>0</v>
      </c>
      <c r="H144" s="169">
        <f t="shared" si="23"/>
        <v>0</v>
      </c>
      <c r="J144" s="4"/>
      <c r="K144" s="4"/>
      <c r="L144" s="88"/>
      <c r="M144" s="4"/>
      <c r="N144" s="4"/>
      <c r="O144" s="4"/>
      <c r="P144" s="4"/>
    </row>
    <row r="145" spans="1:18" x14ac:dyDescent="0.2">
      <c r="A145" s="81"/>
      <c r="B145" s="7">
        <v>143</v>
      </c>
      <c r="C145" s="102" t="s">
        <v>144</v>
      </c>
      <c r="D145" s="163"/>
      <c r="E145" s="161"/>
      <c r="F145" s="162">
        <f t="shared" si="22"/>
        <v>0</v>
      </c>
      <c r="H145" s="169">
        <f t="shared" si="23"/>
        <v>0</v>
      </c>
      <c r="J145" s="4"/>
      <c r="K145" s="4"/>
      <c r="L145" s="88"/>
      <c r="M145" s="4"/>
      <c r="N145" s="4"/>
      <c r="O145" s="4"/>
      <c r="P145" s="4"/>
    </row>
    <row r="146" spans="1:18" x14ac:dyDescent="0.2">
      <c r="A146" s="81"/>
      <c r="B146" s="7">
        <v>144</v>
      </c>
      <c r="C146" s="102" t="s">
        <v>141</v>
      </c>
      <c r="D146" s="163"/>
      <c r="E146" s="161"/>
      <c r="F146" s="162"/>
      <c r="H146" s="169">
        <f t="shared" si="23"/>
        <v>0</v>
      </c>
      <c r="J146" s="4"/>
      <c r="K146" s="4"/>
      <c r="L146" s="88"/>
      <c r="M146" s="4"/>
      <c r="N146" s="4"/>
      <c r="O146" s="4"/>
      <c r="P146" s="4"/>
      <c r="Q146" s="4"/>
    </row>
    <row r="147" spans="1:18" s="4" customFormat="1" x14ac:dyDescent="0.2">
      <c r="A147" s="81"/>
      <c r="B147" s="7">
        <v>145</v>
      </c>
      <c r="C147" s="6" t="s">
        <v>16</v>
      </c>
      <c r="D147" s="114"/>
      <c r="E147" s="83"/>
      <c r="F147" s="139" t="s">
        <v>128</v>
      </c>
      <c r="H147" s="169" t="str">
        <f t="shared" si="23"/>
        <v>Quote</v>
      </c>
      <c r="L147" s="88"/>
      <c r="R147"/>
    </row>
    <row r="148" spans="1:18" x14ac:dyDescent="0.2">
      <c r="A148" s="81"/>
      <c r="B148" s="7">
        <v>146</v>
      </c>
      <c r="C148" s="6" t="s">
        <v>18</v>
      </c>
      <c r="D148" s="114"/>
      <c r="E148" s="83"/>
      <c r="F148" s="139" t="s">
        <v>128</v>
      </c>
      <c r="H148" s="169" t="str">
        <f t="shared" si="23"/>
        <v>Quote</v>
      </c>
      <c r="J148" s="4"/>
      <c r="K148" s="4"/>
      <c r="L148" s="88"/>
      <c r="M148" s="4"/>
      <c r="N148" s="4"/>
      <c r="O148" s="4"/>
      <c r="P148" s="4"/>
    </row>
    <row r="149" spans="1:18" x14ac:dyDescent="0.2">
      <c r="A149" s="81"/>
      <c r="B149" s="7">
        <v>147</v>
      </c>
      <c r="C149" s="6" t="s">
        <v>17</v>
      </c>
      <c r="D149" s="114"/>
      <c r="E149" s="83"/>
      <c r="F149" s="139" t="s">
        <v>128</v>
      </c>
      <c r="H149" s="169" t="str">
        <f t="shared" si="23"/>
        <v>Quote</v>
      </c>
      <c r="J149" s="4"/>
      <c r="K149" s="4"/>
      <c r="L149" s="88"/>
      <c r="M149" s="4"/>
      <c r="N149" s="4"/>
      <c r="O149" s="4"/>
      <c r="P149" s="4"/>
      <c r="Q149" s="4"/>
    </row>
    <row r="150" spans="1:18" x14ac:dyDescent="0.2">
      <c r="A150" s="81"/>
      <c r="B150" s="7">
        <v>148</v>
      </c>
      <c r="C150" s="6" t="s">
        <v>19</v>
      </c>
      <c r="D150" s="114"/>
      <c r="E150" s="83"/>
      <c r="F150" s="139" t="s">
        <v>128</v>
      </c>
      <c r="H150" s="169" t="str">
        <f t="shared" si="23"/>
        <v>Quote</v>
      </c>
      <c r="J150" s="4"/>
      <c r="K150" s="4"/>
      <c r="L150" s="88"/>
      <c r="M150" s="4"/>
      <c r="N150" s="4"/>
      <c r="O150" s="4"/>
      <c r="P150" s="4"/>
      <c r="Q150" s="4"/>
    </row>
    <row r="151" spans="1:18" x14ac:dyDescent="0.2">
      <c r="A151" s="81"/>
      <c r="B151" s="7">
        <v>149</v>
      </c>
      <c r="C151" s="6" t="s">
        <v>9</v>
      </c>
      <c r="D151" s="114"/>
      <c r="E151" s="83"/>
      <c r="F151" s="148">
        <f t="shared" ref="F151:F152" si="24">IF(E151&gt;0,+D151*E151,D151*$E$4)</f>
        <v>0</v>
      </c>
      <c r="H151" s="169">
        <f t="shared" si="23"/>
        <v>0</v>
      </c>
      <c r="J151" s="4"/>
      <c r="K151" s="4"/>
      <c r="L151" s="88"/>
      <c r="M151" s="4"/>
      <c r="N151" s="4"/>
      <c r="O151" s="4"/>
      <c r="P151" s="4"/>
      <c r="Q151" s="4"/>
    </row>
    <row r="152" spans="1:18" x14ac:dyDescent="0.2">
      <c r="A152" s="81"/>
      <c r="B152" s="7">
        <v>150</v>
      </c>
      <c r="D152" s="114"/>
      <c r="E152" s="83"/>
      <c r="F152" s="148">
        <f t="shared" si="24"/>
        <v>0</v>
      </c>
      <c r="H152" s="169">
        <f t="shared" si="23"/>
        <v>0</v>
      </c>
      <c r="J152" s="4"/>
      <c r="K152" s="4"/>
      <c r="L152" s="88"/>
      <c r="M152" s="4"/>
      <c r="N152" s="4"/>
      <c r="O152" s="4"/>
      <c r="P152" s="4"/>
      <c r="R152" s="4"/>
    </row>
    <row r="153" spans="1:18" x14ac:dyDescent="0.2">
      <c r="A153" s="81"/>
      <c r="B153" s="7">
        <v>151</v>
      </c>
      <c r="D153" s="114"/>
      <c r="E153" s="83"/>
      <c r="F153" s="148">
        <f>IF(E153&gt;0,+D153*E153,D153*$E$4)</f>
        <v>0</v>
      </c>
      <c r="H153" s="169">
        <f t="shared" si="23"/>
        <v>0</v>
      </c>
      <c r="J153" s="4"/>
      <c r="K153" s="4"/>
      <c r="L153" s="88"/>
      <c r="M153" s="4"/>
      <c r="N153" s="4"/>
      <c r="O153" s="4"/>
      <c r="P153" s="4"/>
      <c r="R153" s="4"/>
    </row>
    <row r="154" spans="1:18" x14ac:dyDescent="0.2">
      <c r="A154" s="81"/>
      <c r="B154" s="7">
        <v>152</v>
      </c>
      <c r="C154" s="165" t="s">
        <v>131</v>
      </c>
      <c r="D154" s="163"/>
      <c r="E154" s="161"/>
      <c r="F154" s="162">
        <f t="shared" ref="F154:F179" si="25">IF(E154&gt;0,+D154*E154,D154*$E$4)</f>
        <v>0</v>
      </c>
      <c r="H154" s="169">
        <f t="shared" si="23"/>
        <v>0</v>
      </c>
      <c r="J154" s="4"/>
      <c r="K154" s="4"/>
      <c r="L154" s="88"/>
      <c r="M154" s="4"/>
      <c r="N154" s="4"/>
      <c r="O154" s="4"/>
      <c r="P154" s="4"/>
    </row>
    <row r="155" spans="1:18" x14ac:dyDescent="0.2">
      <c r="A155" s="81"/>
      <c r="B155" s="7">
        <v>153</v>
      </c>
      <c r="C155" s="6" t="s">
        <v>58</v>
      </c>
      <c r="D155" s="114"/>
      <c r="E155" s="83"/>
      <c r="F155" s="139" t="s">
        <v>128</v>
      </c>
      <c r="H155" s="169" t="str">
        <f t="shared" si="23"/>
        <v>Quote</v>
      </c>
      <c r="J155" s="4"/>
      <c r="K155" s="4"/>
      <c r="L155" s="88"/>
      <c r="M155" s="4"/>
      <c r="N155" s="4"/>
      <c r="O155" s="4"/>
      <c r="P155" s="4"/>
      <c r="Q155" s="4"/>
      <c r="R155" s="4"/>
    </row>
    <row r="156" spans="1:18" x14ac:dyDescent="0.2">
      <c r="A156" s="81"/>
      <c r="B156" s="7">
        <v>154</v>
      </c>
      <c r="C156" s="53" t="s">
        <v>132</v>
      </c>
      <c r="D156" s="114"/>
      <c r="E156" s="83"/>
      <c r="F156" s="139" t="s">
        <v>128</v>
      </c>
      <c r="H156" s="169" t="str">
        <f t="shared" si="23"/>
        <v>Quote</v>
      </c>
      <c r="J156" s="4"/>
      <c r="K156" s="4"/>
      <c r="L156" s="88"/>
      <c r="M156" s="4"/>
      <c r="N156" s="4"/>
      <c r="O156" s="4"/>
      <c r="P156" s="4"/>
      <c r="Q156" s="4"/>
      <c r="R156" s="4"/>
    </row>
    <row r="157" spans="1:18" x14ac:dyDescent="0.2">
      <c r="A157" s="81"/>
      <c r="B157" s="7">
        <v>155</v>
      </c>
      <c r="D157" s="114"/>
      <c r="E157" s="83"/>
      <c r="F157" s="148">
        <f t="shared" si="25"/>
        <v>0</v>
      </c>
      <c r="H157" s="169">
        <f t="shared" si="23"/>
        <v>0</v>
      </c>
      <c r="J157" s="4"/>
      <c r="K157" s="4"/>
      <c r="L157" s="88"/>
      <c r="M157" s="4"/>
      <c r="N157" s="4"/>
      <c r="O157" s="4"/>
      <c r="P157" s="4"/>
      <c r="Q157" s="4"/>
      <c r="R157" s="4"/>
    </row>
    <row r="158" spans="1:18" x14ac:dyDescent="0.2">
      <c r="A158" s="81"/>
      <c r="B158" s="7">
        <v>156</v>
      </c>
      <c r="C158" s="165" t="s">
        <v>133</v>
      </c>
      <c r="D158" s="163"/>
      <c r="E158" s="161"/>
      <c r="F158" s="154" t="s">
        <v>128</v>
      </c>
      <c r="H158" s="169" t="str">
        <f t="shared" si="23"/>
        <v>Quote</v>
      </c>
      <c r="J158" s="4"/>
      <c r="K158" s="4"/>
      <c r="L158" s="88"/>
      <c r="M158" s="4"/>
      <c r="N158" s="4"/>
      <c r="O158" s="4"/>
      <c r="P158" s="4"/>
      <c r="Q158" s="4"/>
    </row>
    <row r="159" spans="1:18" x14ac:dyDescent="0.2">
      <c r="A159" s="81"/>
      <c r="B159" s="7">
        <v>157</v>
      </c>
      <c r="C159" s="6" t="s">
        <v>12</v>
      </c>
      <c r="D159" s="114"/>
      <c r="E159" s="83"/>
      <c r="F159" s="139" t="s">
        <v>128</v>
      </c>
      <c r="H159" s="169" t="str">
        <f t="shared" si="23"/>
        <v>Quote</v>
      </c>
      <c r="J159" s="4"/>
      <c r="K159" s="4"/>
      <c r="L159" s="88"/>
      <c r="M159" s="4"/>
      <c r="N159" s="4"/>
      <c r="O159" s="4"/>
      <c r="P159" s="4"/>
      <c r="Q159" s="4"/>
    </row>
    <row r="160" spans="1:18" x14ac:dyDescent="0.2">
      <c r="A160" s="81"/>
      <c r="B160" s="7">
        <v>158</v>
      </c>
      <c r="C160" s="53" t="s">
        <v>57</v>
      </c>
      <c r="D160" s="114"/>
      <c r="E160" s="83"/>
      <c r="F160" s="139" t="s">
        <v>128</v>
      </c>
      <c r="H160" s="169" t="str">
        <f t="shared" si="23"/>
        <v>Quote</v>
      </c>
      <c r="J160" s="4"/>
      <c r="K160" s="4"/>
      <c r="L160" s="88"/>
      <c r="M160" s="4"/>
      <c r="N160" s="4"/>
      <c r="O160" s="4"/>
      <c r="P160" s="4"/>
      <c r="Q160" s="4"/>
    </row>
    <row r="161" spans="1:18" s="4" customFormat="1" x14ac:dyDescent="0.2">
      <c r="A161" s="81"/>
      <c r="B161" s="7">
        <v>159</v>
      </c>
      <c r="C161" s="53" t="s">
        <v>125</v>
      </c>
      <c r="D161" s="114"/>
      <c r="E161" s="83"/>
      <c r="F161" s="138">
        <v>1495</v>
      </c>
      <c r="H161" s="169">
        <f t="shared" si="23"/>
        <v>1495</v>
      </c>
      <c r="L161" s="88"/>
    </row>
    <row r="162" spans="1:18" s="4" customFormat="1" x14ac:dyDescent="0.2">
      <c r="A162" s="81"/>
      <c r="B162" s="7">
        <v>160</v>
      </c>
      <c r="C162" s="6"/>
      <c r="D162" s="114"/>
      <c r="E162" s="83"/>
      <c r="F162" s="148">
        <f t="shared" si="25"/>
        <v>0</v>
      </c>
      <c r="H162" s="169">
        <f t="shared" si="23"/>
        <v>0</v>
      </c>
      <c r="L162" s="88"/>
    </row>
    <row r="163" spans="1:18" x14ac:dyDescent="0.2">
      <c r="A163" s="81"/>
      <c r="B163" s="7">
        <v>161</v>
      </c>
      <c r="C163" s="102" t="s">
        <v>134</v>
      </c>
      <c r="D163" s="163"/>
      <c r="E163" s="161"/>
      <c r="F163" s="162">
        <f t="shared" si="25"/>
        <v>0</v>
      </c>
      <c r="H163" s="169">
        <f t="shared" si="23"/>
        <v>0</v>
      </c>
      <c r="J163" s="4"/>
      <c r="K163" s="4"/>
      <c r="L163" s="88"/>
      <c r="M163" s="4"/>
      <c r="N163" s="4"/>
      <c r="O163" s="4"/>
      <c r="P163" s="4"/>
      <c r="R163" s="4"/>
    </row>
    <row r="164" spans="1:18" s="4" customFormat="1" x14ac:dyDescent="0.2">
      <c r="A164" s="81"/>
      <c r="B164" s="7">
        <v>162</v>
      </c>
      <c r="C164" s="53" t="s">
        <v>135</v>
      </c>
      <c r="D164" s="114"/>
      <c r="E164" s="83"/>
      <c r="F164" s="139" t="s">
        <v>128</v>
      </c>
      <c r="H164" s="169" t="str">
        <f t="shared" si="23"/>
        <v>Quote</v>
      </c>
      <c r="L164" s="88"/>
      <c r="Q164"/>
    </row>
    <row r="165" spans="1:18" s="4" customFormat="1" x14ac:dyDescent="0.2">
      <c r="A165" s="81"/>
      <c r="B165" s="7">
        <v>163</v>
      </c>
      <c r="C165" s="53" t="s">
        <v>170</v>
      </c>
      <c r="D165" s="114"/>
      <c r="E165" s="83"/>
      <c r="F165" s="139" t="s">
        <v>128</v>
      </c>
      <c r="H165" s="169" t="str">
        <f t="shared" si="23"/>
        <v>Quote</v>
      </c>
      <c r="L165" s="88"/>
      <c r="Q165"/>
    </row>
    <row r="166" spans="1:18" s="4" customFormat="1" x14ac:dyDescent="0.2">
      <c r="A166" s="81"/>
      <c r="B166" s="7">
        <v>164</v>
      </c>
      <c r="C166" s="53" t="s">
        <v>171</v>
      </c>
      <c r="D166" s="114"/>
      <c r="E166" s="83"/>
      <c r="F166" s="139" t="s">
        <v>128</v>
      </c>
      <c r="H166" s="169" t="str">
        <f t="shared" si="23"/>
        <v>Quote</v>
      </c>
      <c r="L166" s="88"/>
      <c r="Q166"/>
    </row>
    <row r="167" spans="1:18" x14ac:dyDescent="0.2">
      <c r="A167" s="81"/>
      <c r="B167" s="7">
        <v>165</v>
      </c>
      <c r="C167" s="53" t="s">
        <v>136</v>
      </c>
      <c r="D167" s="114"/>
      <c r="E167" s="83"/>
      <c r="F167" s="148">
        <v>35</v>
      </c>
      <c r="H167" s="169">
        <f t="shared" si="23"/>
        <v>35</v>
      </c>
      <c r="J167" s="4"/>
      <c r="K167" s="4"/>
      <c r="L167" s="88"/>
      <c r="M167" s="4"/>
      <c r="N167" s="4"/>
      <c r="O167" s="4"/>
      <c r="P167" s="4"/>
      <c r="Q167" s="4"/>
      <c r="R167" s="4"/>
    </row>
    <row r="168" spans="1:18" x14ac:dyDescent="0.2">
      <c r="A168" s="81"/>
      <c r="B168" s="7">
        <v>166</v>
      </c>
      <c r="C168" s="53"/>
      <c r="D168" s="114"/>
      <c r="E168" s="83"/>
      <c r="F168" s="148">
        <v>0</v>
      </c>
      <c r="H168" s="169">
        <f t="shared" si="23"/>
        <v>0</v>
      </c>
      <c r="J168" s="4"/>
      <c r="K168" s="4"/>
      <c r="L168" s="88"/>
      <c r="M168" s="4"/>
      <c r="N168" s="4"/>
      <c r="O168" s="4"/>
      <c r="P168" s="4"/>
      <c r="Q168" s="4"/>
      <c r="R168" s="4"/>
    </row>
    <row r="169" spans="1:18" x14ac:dyDescent="0.2">
      <c r="A169" s="81"/>
      <c r="B169" s="7">
        <v>167</v>
      </c>
      <c r="D169" s="114"/>
      <c r="E169" s="83"/>
      <c r="F169" s="148">
        <f t="shared" si="25"/>
        <v>0</v>
      </c>
      <c r="H169" s="169">
        <f t="shared" si="23"/>
        <v>0</v>
      </c>
      <c r="J169" s="4"/>
      <c r="K169" s="4"/>
      <c r="L169" s="88"/>
      <c r="M169" s="4"/>
      <c r="N169" s="4"/>
      <c r="O169" s="4"/>
      <c r="P169" s="4"/>
    </row>
    <row r="170" spans="1:18" s="4" customFormat="1" x14ac:dyDescent="0.2">
      <c r="A170" s="81"/>
      <c r="B170" s="7">
        <v>168</v>
      </c>
      <c r="C170" s="102" t="s">
        <v>137</v>
      </c>
      <c r="D170" s="158"/>
      <c r="E170" s="159"/>
      <c r="F170" s="160">
        <f t="shared" si="25"/>
        <v>0</v>
      </c>
      <c r="H170" s="169">
        <f t="shared" si="23"/>
        <v>0</v>
      </c>
      <c r="L170" s="88"/>
      <c r="Q170"/>
      <c r="R170"/>
    </row>
    <row r="171" spans="1:18" s="4" customFormat="1" x14ac:dyDescent="0.2">
      <c r="A171" s="81"/>
      <c r="B171" s="7">
        <v>169</v>
      </c>
      <c r="C171" s="4" t="s">
        <v>138</v>
      </c>
      <c r="D171" s="114"/>
      <c r="E171" s="83"/>
      <c r="F171" s="139" t="s">
        <v>128</v>
      </c>
      <c r="H171" s="169" t="str">
        <f t="shared" si="23"/>
        <v>Quote</v>
      </c>
      <c r="L171" s="88"/>
      <c r="R171"/>
    </row>
    <row r="172" spans="1:18" s="4" customFormat="1" x14ac:dyDescent="0.2">
      <c r="A172" s="81"/>
      <c r="B172" s="7">
        <v>170</v>
      </c>
      <c r="C172" s="4" t="s">
        <v>139</v>
      </c>
      <c r="D172" s="114"/>
      <c r="E172" s="83"/>
      <c r="F172" s="139" t="s">
        <v>128</v>
      </c>
      <c r="H172" s="169" t="str">
        <f t="shared" si="23"/>
        <v>Quote</v>
      </c>
      <c r="L172" s="88"/>
      <c r="R172"/>
    </row>
    <row r="173" spans="1:18" s="4" customFormat="1" x14ac:dyDescent="0.2">
      <c r="A173" s="81"/>
      <c r="B173" s="7">
        <v>171</v>
      </c>
      <c r="C173" s="6" t="s">
        <v>140</v>
      </c>
      <c r="D173" s="114"/>
      <c r="E173" s="83"/>
      <c r="F173" s="139" t="s">
        <v>128</v>
      </c>
      <c r="H173" s="169" t="str">
        <f t="shared" si="23"/>
        <v>Quote</v>
      </c>
      <c r="L173" s="88"/>
    </row>
    <row r="174" spans="1:18" s="4" customFormat="1" x14ac:dyDescent="0.2">
      <c r="A174" s="81"/>
      <c r="B174" s="7">
        <v>172</v>
      </c>
      <c r="C174" s="53" t="s">
        <v>147</v>
      </c>
      <c r="D174" s="114"/>
      <c r="E174" s="83"/>
      <c r="F174" s="148">
        <v>199.9</v>
      </c>
      <c r="H174" s="169">
        <f t="shared" si="23"/>
        <v>199.9</v>
      </c>
      <c r="L174" s="88"/>
    </row>
    <row r="175" spans="1:18" s="4" customFormat="1" x14ac:dyDescent="0.2">
      <c r="A175" s="81"/>
      <c r="B175" s="7">
        <v>173</v>
      </c>
      <c r="C175" s="53" t="s">
        <v>146</v>
      </c>
      <c r="D175" s="114"/>
      <c r="E175" s="83"/>
      <c r="F175" s="148">
        <v>299.89999999999998</v>
      </c>
      <c r="H175" s="169">
        <f t="shared" si="23"/>
        <v>299.89999999999998</v>
      </c>
      <c r="L175" s="88"/>
      <c r="Q175"/>
      <c r="R175"/>
    </row>
    <row r="176" spans="1:18" s="4" customFormat="1" x14ac:dyDescent="0.2">
      <c r="A176" s="81"/>
      <c r="B176" s="7">
        <v>174</v>
      </c>
      <c r="C176" s="6"/>
      <c r="D176" s="114"/>
      <c r="E176" s="83"/>
      <c r="F176" s="148">
        <f t="shared" si="25"/>
        <v>0</v>
      </c>
      <c r="H176" s="169">
        <f t="shared" si="23"/>
        <v>0</v>
      </c>
      <c r="L176" s="88"/>
      <c r="Q176"/>
      <c r="R176"/>
    </row>
    <row r="177" spans="1:18" s="4" customFormat="1" x14ac:dyDescent="0.2">
      <c r="A177" s="81"/>
      <c r="B177" s="7">
        <v>175</v>
      </c>
      <c r="C177" s="6"/>
      <c r="D177" s="114"/>
      <c r="E177" s="83"/>
      <c r="F177" s="148">
        <f t="shared" si="25"/>
        <v>0</v>
      </c>
      <c r="H177" s="169">
        <f t="shared" si="23"/>
        <v>0</v>
      </c>
      <c r="L177" s="88"/>
      <c r="Q177"/>
    </row>
    <row r="178" spans="1:18" x14ac:dyDescent="0.2">
      <c r="A178" s="81"/>
      <c r="B178" s="7">
        <v>176</v>
      </c>
      <c r="C178" s="166" t="s">
        <v>143</v>
      </c>
      <c r="D178" s="114"/>
      <c r="E178" s="83"/>
      <c r="F178" s="148">
        <f t="shared" si="25"/>
        <v>0</v>
      </c>
      <c r="H178" s="169">
        <f t="shared" si="23"/>
        <v>0</v>
      </c>
      <c r="J178" s="4"/>
      <c r="K178" s="4"/>
      <c r="L178" s="88"/>
      <c r="M178" s="4"/>
      <c r="N178" s="4"/>
      <c r="O178" s="4"/>
      <c r="P178" s="4"/>
      <c r="R178" s="4"/>
    </row>
    <row r="179" spans="1:18" x14ac:dyDescent="0.2">
      <c r="A179" s="81"/>
      <c r="B179" s="7">
        <v>177</v>
      </c>
      <c r="C179" s="166" t="s">
        <v>165</v>
      </c>
      <c r="D179" s="114"/>
      <c r="E179" s="83"/>
      <c r="F179" s="148">
        <f t="shared" si="25"/>
        <v>0</v>
      </c>
      <c r="H179" s="169">
        <f t="shared" si="23"/>
        <v>0</v>
      </c>
      <c r="J179" s="4"/>
      <c r="K179" s="4"/>
      <c r="L179" s="88"/>
      <c r="M179" s="4"/>
      <c r="N179" s="4"/>
      <c r="O179" s="4"/>
      <c r="P179" s="4"/>
      <c r="R179" s="4"/>
    </row>
    <row r="180" spans="1:18" x14ac:dyDescent="0.2">
      <c r="A180" s="81"/>
      <c r="B180" s="7">
        <v>178</v>
      </c>
      <c r="C180" s="6" t="s">
        <v>148</v>
      </c>
      <c r="D180" s="114"/>
      <c r="E180" s="83"/>
      <c r="F180" s="139" t="s">
        <v>128</v>
      </c>
      <c r="H180" s="169" t="str">
        <f t="shared" si="23"/>
        <v>Quote</v>
      </c>
      <c r="J180" s="4"/>
      <c r="K180" s="4"/>
      <c r="L180" s="88"/>
      <c r="M180" s="4"/>
      <c r="N180" s="4"/>
      <c r="O180" s="4"/>
      <c r="P180" s="4"/>
      <c r="R180" s="4"/>
    </row>
    <row r="181" spans="1:18" x14ac:dyDescent="0.2">
      <c r="A181" s="81"/>
      <c r="B181" s="7">
        <v>179</v>
      </c>
      <c r="C181" s="53" t="s">
        <v>155</v>
      </c>
      <c r="D181" s="114"/>
      <c r="E181" s="83"/>
      <c r="F181" s="148">
        <v>720</v>
      </c>
      <c r="H181" s="169">
        <f t="shared" si="23"/>
        <v>720</v>
      </c>
      <c r="J181" s="4"/>
      <c r="K181" s="4"/>
      <c r="L181" s="88"/>
      <c r="M181" s="4"/>
      <c r="N181" s="4"/>
      <c r="O181" s="4"/>
      <c r="P181" s="4"/>
    </row>
    <row r="182" spans="1:18" s="4" customFormat="1" x14ac:dyDescent="0.2">
      <c r="A182" s="81"/>
      <c r="B182" s="7">
        <v>180</v>
      </c>
      <c r="C182" s="122" t="s">
        <v>149</v>
      </c>
      <c r="D182" s="114"/>
      <c r="E182" s="83"/>
      <c r="F182" s="148">
        <v>925</v>
      </c>
      <c r="H182" s="169">
        <f t="shared" si="23"/>
        <v>925</v>
      </c>
      <c r="L182" s="88"/>
      <c r="Q182"/>
      <c r="R182"/>
    </row>
    <row r="183" spans="1:18" s="4" customFormat="1" x14ac:dyDescent="0.2">
      <c r="A183" s="81"/>
      <c r="B183" s="7">
        <v>181</v>
      </c>
      <c r="C183" s="122" t="s">
        <v>150</v>
      </c>
      <c r="D183" s="114"/>
      <c r="E183" s="83"/>
      <c r="F183" s="148">
        <v>875</v>
      </c>
      <c r="H183" s="169">
        <f t="shared" si="23"/>
        <v>875</v>
      </c>
      <c r="L183" s="88"/>
      <c r="R183"/>
    </row>
    <row r="184" spans="1:18" x14ac:dyDescent="0.2">
      <c r="A184" s="81"/>
      <c r="B184" s="7">
        <v>182</v>
      </c>
      <c r="C184" s="122"/>
      <c r="D184" s="173"/>
      <c r="E184" s="83"/>
      <c r="F184" s="148">
        <f t="shared" ref="F184:F186" si="26">IF(E184&gt;0,+D184*E184,D184*$E$4)</f>
        <v>0</v>
      </c>
      <c r="G184" s="4"/>
      <c r="H184" s="169">
        <f t="shared" si="23"/>
        <v>0</v>
      </c>
      <c r="J184" s="4"/>
      <c r="K184" s="4"/>
      <c r="L184" s="88"/>
      <c r="M184" s="4"/>
      <c r="N184" s="4"/>
      <c r="O184" s="4"/>
      <c r="P184" s="4"/>
      <c r="Q184" s="4"/>
    </row>
    <row r="185" spans="1:18" x14ac:dyDescent="0.2">
      <c r="A185" s="81"/>
      <c r="B185" s="7">
        <v>183</v>
      </c>
      <c r="C185" s="122"/>
      <c r="D185" s="114"/>
      <c r="E185" s="83"/>
      <c r="F185" s="148">
        <f t="shared" si="26"/>
        <v>0</v>
      </c>
      <c r="G185" s="4"/>
      <c r="H185" s="169">
        <f t="shared" si="23"/>
        <v>0</v>
      </c>
      <c r="J185" s="4"/>
      <c r="K185" s="4"/>
      <c r="L185" s="88"/>
      <c r="M185" s="4"/>
      <c r="N185" s="4"/>
      <c r="O185" s="4"/>
      <c r="P185" s="4"/>
      <c r="Q185" s="4"/>
    </row>
    <row r="186" spans="1:18" s="4" customFormat="1" x14ac:dyDescent="0.2">
      <c r="A186" s="81"/>
      <c r="B186" s="7">
        <v>184</v>
      </c>
      <c r="C186" s="166" t="s">
        <v>166</v>
      </c>
      <c r="D186" s="114"/>
      <c r="E186" s="83"/>
      <c r="F186" s="148">
        <f t="shared" si="26"/>
        <v>0</v>
      </c>
      <c r="H186" s="169">
        <f t="shared" si="23"/>
        <v>0</v>
      </c>
      <c r="L186" s="88"/>
      <c r="Q186"/>
      <c r="R186"/>
    </row>
    <row r="187" spans="1:18" s="4" customFormat="1" x14ac:dyDescent="0.2">
      <c r="A187" s="81"/>
      <c r="B187" s="7">
        <v>185</v>
      </c>
      <c r="C187" s="122" t="s">
        <v>11</v>
      </c>
      <c r="D187" s="114"/>
      <c r="E187" s="83"/>
      <c r="F187" s="138" t="s">
        <v>156</v>
      </c>
      <c r="H187" s="169" t="str">
        <f t="shared" si="23"/>
        <v>16.50/ft</v>
      </c>
      <c r="L187" s="88"/>
      <c r="Q187"/>
      <c r="R187"/>
    </row>
    <row r="188" spans="1:18" s="4" customFormat="1" x14ac:dyDescent="0.2">
      <c r="A188" s="81"/>
      <c r="B188" s="7">
        <v>186</v>
      </c>
      <c r="C188" s="122" t="s">
        <v>154</v>
      </c>
      <c r="D188" s="114"/>
      <c r="E188" s="83"/>
      <c r="F188" s="139" t="s">
        <v>157</v>
      </c>
      <c r="H188" s="169" t="str">
        <f t="shared" ref="H188:H200" si="27">IFERROR(+F188+G188,+F188)</f>
        <v>18.50/ft</v>
      </c>
      <c r="L188" s="88"/>
      <c r="Q188"/>
      <c r="R188"/>
    </row>
    <row r="189" spans="1:18" s="4" customFormat="1" x14ac:dyDescent="0.2">
      <c r="A189" s="81"/>
      <c r="B189" s="7">
        <v>187</v>
      </c>
      <c r="C189" s="122" t="s">
        <v>163</v>
      </c>
      <c r="D189" s="114">
        <v>1.075</v>
      </c>
      <c r="E189" s="83"/>
      <c r="F189" s="148">
        <f t="shared" ref="F189:F200" si="28">IF(E189&gt;0,+D189*E189,D189*$E$4)</f>
        <v>129</v>
      </c>
      <c r="H189" s="169">
        <f t="shared" si="27"/>
        <v>129</v>
      </c>
      <c r="L189" s="88"/>
      <c r="Q189"/>
    </row>
    <row r="190" spans="1:18" x14ac:dyDescent="0.2">
      <c r="A190" s="81"/>
      <c r="B190" s="7">
        <v>188</v>
      </c>
      <c r="C190" s="122" t="s">
        <v>164</v>
      </c>
      <c r="D190" s="114">
        <v>0.5</v>
      </c>
      <c r="E190" s="83"/>
      <c r="F190" s="148">
        <f t="shared" si="28"/>
        <v>60</v>
      </c>
      <c r="G190" s="4"/>
      <c r="H190" s="169">
        <f t="shared" si="27"/>
        <v>60</v>
      </c>
      <c r="J190" s="4"/>
      <c r="K190" s="4"/>
      <c r="L190" s="88"/>
      <c r="M190" s="4"/>
      <c r="N190" s="4"/>
      <c r="O190" s="4"/>
      <c r="P190" s="4"/>
      <c r="R190" s="4"/>
    </row>
    <row r="191" spans="1:18" x14ac:dyDescent="0.2">
      <c r="A191" s="81"/>
      <c r="B191" s="7">
        <v>189</v>
      </c>
      <c r="C191" s="122"/>
      <c r="D191" s="114"/>
      <c r="E191" s="83"/>
      <c r="F191" s="148">
        <f t="shared" si="28"/>
        <v>0</v>
      </c>
      <c r="G191" s="4"/>
      <c r="H191" s="169">
        <f t="shared" si="27"/>
        <v>0</v>
      </c>
      <c r="J191" s="4"/>
      <c r="K191" s="4"/>
      <c r="L191" s="88"/>
      <c r="M191" s="4"/>
      <c r="N191" s="4"/>
      <c r="O191" s="4"/>
      <c r="P191" s="4"/>
      <c r="Q191" s="4"/>
      <c r="R191" s="4"/>
    </row>
    <row r="192" spans="1:18" x14ac:dyDescent="0.2">
      <c r="A192" s="81"/>
      <c r="B192" s="7">
        <v>190</v>
      </c>
      <c r="C192" s="174" t="s">
        <v>167</v>
      </c>
      <c r="D192" s="114"/>
      <c r="E192" s="83"/>
      <c r="F192" s="148">
        <f t="shared" si="28"/>
        <v>0</v>
      </c>
      <c r="G192" s="4"/>
      <c r="H192" s="169">
        <f t="shared" si="27"/>
        <v>0</v>
      </c>
      <c r="J192" s="4"/>
      <c r="K192" s="4"/>
      <c r="L192" s="88"/>
      <c r="M192" s="4"/>
      <c r="N192" s="4"/>
      <c r="O192" s="4"/>
      <c r="P192" s="4"/>
    </row>
    <row r="193" spans="1:18" x14ac:dyDescent="0.2">
      <c r="A193" s="81"/>
      <c r="B193" s="7">
        <v>191</v>
      </c>
      <c r="C193" s="122" t="s">
        <v>162</v>
      </c>
      <c r="D193" s="173">
        <v>1.075</v>
      </c>
      <c r="E193" s="83"/>
      <c r="F193" s="148">
        <f t="shared" si="28"/>
        <v>129</v>
      </c>
      <c r="G193" s="4"/>
      <c r="H193" s="169">
        <f t="shared" si="27"/>
        <v>129</v>
      </c>
      <c r="J193" s="4"/>
      <c r="K193" s="4"/>
      <c r="L193" s="88"/>
      <c r="M193" s="4"/>
      <c r="N193" s="4"/>
      <c r="O193" s="4"/>
      <c r="P193" s="4"/>
    </row>
    <row r="194" spans="1:18" x14ac:dyDescent="0.2">
      <c r="A194" s="81"/>
      <c r="B194" s="7">
        <v>192</v>
      </c>
      <c r="C194" s="53" t="s">
        <v>168</v>
      </c>
      <c r="D194" s="114">
        <v>2.4167000000000001</v>
      </c>
      <c r="E194" s="83"/>
      <c r="F194" s="148">
        <f t="shared" si="28"/>
        <v>290.00400000000002</v>
      </c>
      <c r="G194" s="4"/>
      <c r="H194" s="169">
        <f t="shared" si="27"/>
        <v>290.00400000000002</v>
      </c>
      <c r="J194" s="4"/>
      <c r="K194" s="4"/>
      <c r="L194" s="88"/>
      <c r="M194" s="4"/>
      <c r="N194" s="4"/>
      <c r="O194" s="4"/>
      <c r="P194" s="4"/>
    </row>
    <row r="195" spans="1:18" x14ac:dyDescent="0.2">
      <c r="A195" s="81"/>
      <c r="B195" s="7">
        <v>193</v>
      </c>
      <c r="C195" s="122"/>
      <c r="D195" s="114"/>
      <c r="E195" s="83"/>
      <c r="F195" s="148">
        <f t="shared" si="28"/>
        <v>0</v>
      </c>
      <c r="G195" s="4"/>
      <c r="H195" s="169">
        <f t="shared" si="27"/>
        <v>0</v>
      </c>
      <c r="J195" s="4"/>
      <c r="K195" s="4"/>
      <c r="L195" s="88"/>
      <c r="M195" s="4"/>
      <c r="N195" s="4"/>
      <c r="O195" s="4"/>
      <c r="P195" s="4"/>
    </row>
    <row r="196" spans="1:18" x14ac:dyDescent="0.2">
      <c r="A196" s="81"/>
      <c r="B196" s="7">
        <v>194</v>
      </c>
      <c r="C196" s="122"/>
      <c r="D196" s="114"/>
      <c r="E196" s="83"/>
      <c r="F196" s="148">
        <f t="shared" si="28"/>
        <v>0</v>
      </c>
      <c r="G196" s="4"/>
      <c r="H196" s="169">
        <f t="shared" si="27"/>
        <v>0</v>
      </c>
      <c r="J196" s="4"/>
      <c r="K196" s="4"/>
      <c r="L196" s="88"/>
      <c r="M196" s="4"/>
      <c r="N196" s="4"/>
      <c r="O196" s="4"/>
      <c r="P196" s="4"/>
    </row>
    <row r="197" spans="1:18" x14ac:dyDescent="0.2">
      <c r="A197" s="81"/>
      <c r="B197" s="7">
        <v>195</v>
      </c>
      <c r="C197" s="122"/>
      <c r="D197" s="114"/>
      <c r="E197" s="83"/>
      <c r="F197" s="148">
        <f t="shared" si="28"/>
        <v>0</v>
      </c>
      <c r="G197" s="4"/>
      <c r="H197" s="169">
        <f t="shared" si="27"/>
        <v>0</v>
      </c>
      <c r="J197" s="4"/>
      <c r="K197" s="4"/>
      <c r="L197" s="88"/>
      <c r="M197" s="4"/>
      <c r="N197" s="4"/>
      <c r="O197" s="4"/>
      <c r="P197" s="4"/>
    </row>
    <row r="198" spans="1:18" s="4" customFormat="1" x14ac:dyDescent="0.2">
      <c r="A198" s="81"/>
      <c r="B198" s="7">
        <v>196</v>
      </c>
      <c r="C198" s="122"/>
      <c r="D198" s="114"/>
      <c r="E198" s="83"/>
      <c r="F198" s="148">
        <f t="shared" si="28"/>
        <v>0</v>
      </c>
      <c r="H198" s="169">
        <f t="shared" si="27"/>
        <v>0</v>
      </c>
      <c r="L198" s="88"/>
    </row>
    <row r="199" spans="1:18" s="4" customFormat="1" x14ac:dyDescent="0.2">
      <c r="A199" s="81"/>
      <c r="B199" s="7">
        <v>197</v>
      </c>
      <c r="C199" s="122"/>
      <c r="D199" s="114"/>
      <c r="E199" s="83"/>
      <c r="F199" s="148">
        <f t="shared" si="28"/>
        <v>0</v>
      </c>
      <c r="H199" s="169">
        <f t="shared" si="27"/>
        <v>0</v>
      </c>
      <c r="L199" s="88"/>
    </row>
    <row r="200" spans="1:18" s="4" customFormat="1" x14ac:dyDescent="0.2">
      <c r="A200" s="81"/>
      <c r="B200" s="7">
        <v>198</v>
      </c>
      <c r="C200" s="122" t="s">
        <v>127</v>
      </c>
      <c r="D200" s="114"/>
      <c r="E200" s="83"/>
      <c r="F200" s="148">
        <f t="shared" si="28"/>
        <v>0</v>
      </c>
      <c r="H200" s="169">
        <f t="shared" si="27"/>
        <v>0</v>
      </c>
      <c r="I200" s="13"/>
      <c r="L200" s="88"/>
    </row>
    <row r="201" spans="1:18" x14ac:dyDescent="0.2">
      <c r="A201" s="82"/>
      <c r="B201" s="7"/>
      <c r="J201" s="4"/>
      <c r="K201" s="4"/>
      <c r="L201" s="88"/>
      <c r="M201" s="4"/>
      <c r="N201" s="4"/>
      <c r="O201" s="4"/>
      <c r="P201" s="4"/>
    </row>
    <row r="202" spans="1:18" x14ac:dyDescent="0.2">
      <c r="A202" s="82"/>
      <c r="B202" s="7"/>
      <c r="J202" s="4"/>
      <c r="K202" s="4"/>
      <c r="L202" s="88"/>
      <c r="M202" s="4"/>
      <c r="N202" s="4"/>
      <c r="O202" s="4"/>
      <c r="P202" s="4"/>
    </row>
    <row r="203" spans="1:18" x14ac:dyDescent="0.2">
      <c r="A203" s="82"/>
      <c r="B203" s="7"/>
      <c r="J203" s="4"/>
      <c r="K203" s="4"/>
      <c r="L203" s="88"/>
      <c r="M203" s="4"/>
      <c r="N203" s="4"/>
      <c r="O203" s="4"/>
      <c r="P203" s="4"/>
    </row>
    <row r="204" spans="1:18" x14ac:dyDescent="0.2">
      <c r="A204" s="82"/>
      <c r="B204" s="7"/>
      <c r="J204" s="4"/>
      <c r="K204" s="4"/>
      <c r="L204" s="88"/>
      <c r="M204" s="4"/>
      <c r="N204" s="4"/>
      <c r="O204" s="4"/>
      <c r="P204" s="4"/>
    </row>
    <row r="205" spans="1:18" x14ac:dyDescent="0.2">
      <c r="A205" s="82"/>
      <c r="B205" s="7"/>
      <c r="J205" s="4"/>
      <c r="K205" s="4"/>
      <c r="L205" s="88"/>
      <c r="M205" s="4"/>
      <c r="N205" s="4"/>
      <c r="O205" s="4"/>
      <c r="P205" s="4"/>
    </row>
    <row r="206" spans="1:18" x14ac:dyDescent="0.2">
      <c r="B206" s="7"/>
      <c r="J206" s="4"/>
      <c r="K206" s="4"/>
      <c r="L206" s="88"/>
      <c r="M206" s="4"/>
      <c r="N206" s="4"/>
      <c r="O206" s="4"/>
      <c r="P206" s="4"/>
    </row>
    <row r="207" spans="1:18" s="4" customFormat="1" x14ac:dyDescent="0.2">
      <c r="B207" s="7"/>
      <c r="C207" s="6"/>
      <c r="D207" s="13"/>
      <c r="E207" s="16"/>
      <c r="F207" s="146"/>
      <c r="G207"/>
      <c r="H207"/>
      <c r="I207"/>
      <c r="L207" s="88"/>
      <c r="Q207"/>
      <c r="R207"/>
    </row>
    <row r="208" spans="1:18" s="4" customFormat="1" x14ac:dyDescent="0.2">
      <c r="B208" s="7"/>
      <c r="C208" s="6"/>
      <c r="D208" s="13"/>
      <c r="E208" s="16"/>
      <c r="F208" s="146"/>
      <c r="G208"/>
      <c r="H208"/>
      <c r="I208"/>
      <c r="L208" s="88"/>
      <c r="Q208"/>
      <c r="R208"/>
    </row>
    <row r="209" spans="2:18" s="4" customFormat="1" x14ac:dyDescent="0.2">
      <c r="B209" s="7"/>
      <c r="D209" s="13"/>
      <c r="E209" s="16"/>
      <c r="F209" s="146"/>
      <c r="G209"/>
      <c r="H209"/>
      <c r="I209"/>
      <c r="L209" s="88"/>
      <c r="Q209"/>
      <c r="R209"/>
    </row>
    <row r="210" spans="2:18" x14ac:dyDescent="0.2">
      <c r="B210" s="7"/>
      <c r="J210" s="4"/>
      <c r="K210" s="4"/>
      <c r="L210" s="88"/>
      <c r="M210" s="4"/>
      <c r="N210" s="4"/>
      <c r="O210" s="4"/>
      <c r="P210" s="4"/>
    </row>
    <row r="211" spans="2:18" x14ac:dyDescent="0.2">
      <c r="B211" s="7"/>
    </row>
    <row r="212" spans="2:18" x14ac:dyDescent="0.2">
      <c r="B212" s="7"/>
    </row>
    <row r="213" spans="2:18" x14ac:dyDescent="0.2">
      <c r="B213" s="7"/>
    </row>
    <row r="214" spans="2:18" x14ac:dyDescent="0.2">
      <c r="B214" s="7"/>
    </row>
    <row r="215" spans="2:18" x14ac:dyDescent="0.2">
      <c r="B215" s="7"/>
    </row>
    <row r="216" spans="2:18" x14ac:dyDescent="0.2">
      <c r="B216" s="7"/>
    </row>
    <row r="219" spans="2:18" x14ac:dyDescent="0.2">
      <c r="B219" s="7"/>
    </row>
    <row r="221" spans="2:18" x14ac:dyDescent="0.2">
      <c r="C221" s="6" t="s">
        <v>23</v>
      </c>
    </row>
  </sheetData>
  <sortState ref="C154:C162">
    <sortCondition ref="C154"/>
  </sortState>
  <mergeCells count="1">
    <mergeCell ref="B3:H3"/>
  </mergeCells>
  <pageMargins left="0.7" right="0.7" top="0.75" bottom="0.75" header="0.3" footer="0.3"/>
  <pageSetup scale="8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49"/>
  <sheetViews>
    <sheetView workbookViewId="0">
      <selection activeCell="A13" sqref="A13"/>
    </sheetView>
  </sheetViews>
  <sheetFormatPr baseColWidth="10" defaultColWidth="8.83203125" defaultRowHeight="14" x14ac:dyDescent="0.15"/>
  <cols>
    <col min="1" max="1" width="4.6640625" style="17" bestFit="1" customWidth="1"/>
    <col min="2" max="3" width="5.5" style="17" customWidth="1"/>
    <col min="4" max="4" width="2.6640625" style="17" customWidth="1"/>
    <col min="5" max="5" width="25.83203125" style="17" customWidth="1"/>
    <col min="6" max="6" width="8.6640625" style="18" bestFit="1" customWidth="1"/>
    <col min="7" max="7" width="2" style="17" customWidth="1"/>
    <col min="8" max="8" width="24.6640625" style="17" customWidth="1"/>
    <col min="9" max="9" width="8.6640625" style="18" bestFit="1" customWidth="1"/>
    <col min="10" max="10" width="2" style="17" customWidth="1"/>
    <col min="11" max="11" width="24.6640625" style="17" customWidth="1"/>
    <col min="12" max="12" width="8.6640625" style="18" bestFit="1" customWidth="1"/>
    <col min="13" max="16384" width="8.83203125" style="17"/>
  </cols>
  <sheetData>
    <row r="2" spans="1:12" ht="30" x14ac:dyDescent="0.3">
      <c r="E2" s="178" t="s">
        <v>33</v>
      </c>
      <c r="F2" s="178"/>
      <c r="G2" s="178"/>
      <c r="H2" s="178"/>
      <c r="I2" s="178"/>
      <c r="J2" s="178"/>
      <c r="K2" s="178"/>
      <c r="L2" s="178"/>
    </row>
    <row r="3" spans="1:12" x14ac:dyDescent="0.15">
      <c r="E3" s="17" t="s">
        <v>24</v>
      </c>
    </row>
    <row r="4" spans="1:12" x14ac:dyDescent="0.15">
      <c r="E4" s="17" t="s">
        <v>25</v>
      </c>
    </row>
    <row r="5" spans="1:12" x14ac:dyDescent="0.15">
      <c r="E5" s="52" t="s">
        <v>112</v>
      </c>
    </row>
    <row r="6" spans="1:12" ht="16" x14ac:dyDescent="0.2">
      <c r="E6" s="181" t="s">
        <v>113</v>
      </c>
      <c r="F6" s="181"/>
      <c r="G6" s="181"/>
      <c r="H6" s="181"/>
      <c r="I6" s="181"/>
      <c r="J6" s="181"/>
      <c r="K6" s="181"/>
      <c r="L6" s="181"/>
    </row>
    <row r="7" spans="1:12" ht="20.25" customHeight="1" x14ac:dyDescent="0.25">
      <c r="E7" s="180" t="s">
        <v>111</v>
      </c>
      <c r="F7" s="180"/>
      <c r="G7" s="180"/>
      <c r="H7" s="180"/>
      <c r="I7" s="180"/>
      <c r="J7" s="180"/>
      <c r="K7" s="180"/>
      <c r="L7" s="180"/>
    </row>
    <row r="9" spans="1:12" x14ac:dyDescent="0.15">
      <c r="E9" s="21" t="s">
        <v>26</v>
      </c>
      <c r="F9" s="19"/>
      <c r="H9" s="22" t="s">
        <v>26</v>
      </c>
      <c r="I9" s="23"/>
      <c r="K9" s="24" t="s">
        <v>26</v>
      </c>
      <c r="L9" s="25"/>
    </row>
    <row r="10" spans="1:12" ht="30.75" customHeight="1" x14ac:dyDescent="0.15">
      <c r="A10" s="179" t="s">
        <v>32</v>
      </c>
      <c r="B10" s="179"/>
      <c r="C10" s="179"/>
      <c r="E10" s="54">
        <v>1</v>
      </c>
      <c r="F10" s="55"/>
      <c r="G10" s="56"/>
      <c r="H10" s="57">
        <v>2</v>
      </c>
      <c r="I10" s="58"/>
      <c r="J10" s="59"/>
      <c r="K10" s="60">
        <v>3</v>
      </c>
      <c r="L10" s="25"/>
    </row>
    <row r="11" spans="1:12" ht="51" customHeight="1" x14ac:dyDescent="0.25">
      <c r="A11" s="33">
        <v>1</v>
      </c>
      <c r="B11" s="34">
        <v>2</v>
      </c>
      <c r="C11" s="35">
        <v>3</v>
      </c>
      <c r="E11" s="26" t="s">
        <v>27</v>
      </c>
      <c r="F11" s="27"/>
      <c r="G11" s="28"/>
      <c r="H11" s="29" t="s">
        <v>28</v>
      </c>
      <c r="I11" s="30"/>
      <c r="J11" s="31"/>
      <c r="K11" s="32" t="s">
        <v>29</v>
      </c>
      <c r="L11" s="25"/>
    </row>
    <row r="12" spans="1:12" ht="13.5" customHeight="1" x14ac:dyDescent="0.2">
      <c r="A12" s="33"/>
      <c r="B12" s="34"/>
      <c r="C12" s="35"/>
      <c r="E12" s="20"/>
      <c r="F12" s="19"/>
      <c r="H12" s="36" t="s">
        <v>47</v>
      </c>
      <c r="I12" s="23"/>
      <c r="K12" s="37"/>
      <c r="L12" s="25"/>
    </row>
    <row r="13" spans="1:12" ht="20" x14ac:dyDescent="0.2">
      <c r="A13" s="38">
        <v>23</v>
      </c>
      <c r="B13" s="39">
        <v>67</v>
      </c>
      <c r="C13" s="40">
        <v>88</v>
      </c>
      <c r="E13" s="62" t="str">
        <f>IFERROR(VLOOKUP($A13,'Master List'!$B$7:$H$219,2,0),"-")</f>
        <v>* One Star……….</v>
      </c>
      <c r="F13" s="75"/>
      <c r="H13" s="63" t="str">
        <f>IFERROR(VLOOKUP($B13,'Master List'!$B$7:$H$219,2,0),"-")</f>
        <v>* One Star……….</v>
      </c>
      <c r="I13" s="77"/>
      <c r="K13" s="118" t="str">
        <f>IFERROR(VLOOKUP($C13,'Master List'!$B$7:$H$219,2,0),"-")</f>
        <v>* One Star……….</v>
      </c>
      <c r="L13" s="79"/>
    </row>
    <row r="14" spans="1:12" ht="16" x14ac:dyDescent="0.2">
      <c r="A14" s="38">
        <v>24</v>
      </c>
      <c r="B14" s="39">
        <v>68</v>
      </c>
      <c r="C14" s="40">
        <v>89</v>
      </c>
      <c r="E14" s="99" t="str">
        <f>IFERROR(VLOOKUP($A14,'Master List'!$B$7:$H$219,2,0),"-")</f>
        <v xml:space="preserve">Basic Freeze Protection </v>
      </c>
      <c r="F14" s="46"/>
      <c r="G14" s="47"/>
      <c r="H14" s="111" t="str">
        <f>IFERROR(VLOOKUP($B14,'Master List'!$B$7:$H$219,2,0),"-")</f>
        <v>Outdoor Premium Storage &lt;25'</v>
      </c>
      <c r="I14" s="23"/>
      <c r="K14" s="37" t="str">
        <f>IFERROR(VLOOKUP($C14,'Master List'!$B$7:$H$219,2,0),"-")</f>
        <v>Hull Cleaning Service</v>
      </c>
      <c r="L14" s="25"/>
    </row>
    <row r="15" spans="1:12" x14ac:dyDescent="0.15">
      <c r="A15" s="38">
        <v>26</v>
      </c>
      <c r="B15" s="39">
        <v>69</v>
      </c>
      <c r="C15" s="40">
        <v>90</v>
      </c>
      <c r="E15" s="44" t="str">
        <f>IFERROR(VLOOKUP($A15,'Master List'!$B$7:$H$219,2,0),"-")</f>
        <v>Drain engine &amp; manifolds</v>
      </c>
      <c r="F15" s="45"/>
      <c r="G15" s="47"/>
      <c r="H15" s="48" t="str">
        <f>IFERROR(VLOOKUP($B15,'Master List'!$B$7:$H$219,2,0),"-")</f>
        <v>Outdoor storage</v>
      </c>
      <c r="I15" s="50"/>
      <c r="J15" s="47"/>
      <c r="K15" s="49" t="str">
        <f>IFERROR(VLOOKUP($C15,'Master List'!$B$7:$H$219,2,0),"-")</f>
        <v>Acid wash standard</v>
      </c>
      <c r="L15" s="51"/>
    </row>
    <row r="16" spans="1:12" x14ac:dyDescent="0.15">
      <c r="A16" s="38">
        <v>27</v>
      </c>
      <c r="B16" s="39">
        <v>70</v>
      </c>
      <c r="C16" s="40">
        <v>91</v>
      </c>
      <c r="E16" s="44" t="str">
        <f>IFERROR(VLOOKUP($A16,'Master List'!$B$7:$H$219,2,0),"-")</f>
        <v>Fill &amp; Flush w/Antifreeze</v>
      </c>
      <c r="F16" s="45"/>
      <c r="G16" s="47"/>
      <c r="H16" s="48" t="str">
        <f>IFERROR(VLOOKUP($B16,'Master List'!$B$7:$H$219,2,0),"-")</f>
        <v>Shrink wrap</v>
      </c>
      <c r="I16" s="50"/>
      <c r="J16" s="47"/>
      <c r="K16" s="49" t="str">
        <f>IFERROR(VLOOKUP($C16,'Master List'!$B$7:$H$219,2,0),"-")</f>
        <v>Algae &amp; Scum Removal</v>
      </c>
      <c r="L16" s="51"/>
    </row>
    <row r="17" spans="1:12" x14ac:dyDescent="0.15">
      <c r="A17" s="38">
        <v>28</v>
      </c>
      <c r="B17" s="39">
        <v>71</v>
      </c>
      <c r="C17" s="40"/>
      <c r="E17" s="44" t="str">
        <f>IFERROR(VLOOKUP($A17,'Master List'!$B$7:$H$219,2,0),"-")</f>
        <v>Stabilize Fuel and Run</v>
      </c>
      <c r="F17" s="45"/>
      <c r="G17" s="47"/>
      <c r="H17" s="48" t="str">
        <f>IFERROR(VLOOKUP($B17,'Master List'!$B$7:$H$219,2,0),"-")</f>
        <v>w/ One Star Service Pkg</v>
      </c>
      <c r="I17" s="50"/>
      <c r="J17" s="47"/>
      <c r="K17" s="49" t="str">
        <f>IFERROR(VLOOKUP($C17,'Master List'!$B$7:$H$219,2,0),"-")</f>
        <v>-</v>
      </c>
      <c r="L17" s="51"/>
    </row>
    <row r="18" spans="1:12" ht="18" x14ac:dyDescent="0.2">
      <c r="A18" s="38"/>
      <c r="B18" s="39"/>
      <c r="C18" s="40"/>
      <c r="E18" s="101">
        <f>IFERROR(VLOOKUP($A14,'Master List'!$B$7:$H$219,5,0),"-")</f>
        <v>349.8</v>
      </c>
      <c r="F18" s="100" t="s">
        <v>82</v>
      </c>
      <c r="G18" s="47"/>
      <c r="H18" s="113" t="str">
        <f>IFERROR(VLOOKUP($B13,'Master List'!$B$7:$H$219,5,0),"-")</f>
        <v>$175/mo</v>
      </c>
      <c r="I18" s="50"/>
      <c r="J18" s="47"/>
      <c r="K18" s="73" t="str">
        <f>IFERROR(VLOOKUP($C13,'Master List'!$B$7:$H$219,5,0),"-")</f>
        <v>Starting at $190.00</v>
      </c>
      <c r="L18" s="51"/>
    </row>
    <row r="19" spans="1:12" ht="14.25" customHeight="1" x14ac:dyDescent="0.2">
      <c r="A19" s="38"/>
      <c r="B19" s="39"/>
      <c r="C19" s="40"/>
      <c r="E19" s="61"/>
      <c r="F19" s="46"/>
      <c r="G19" s="47"/>
      <c r="H19" s="112"/>
      <c r="I19" s="50"/>
      <c r="J19" s="47"/>
      <c r="K19" s="49"/>
      <c r="L19" s="51"/>
    </row>
    <row r="20" spans="1:12" ht="20" x14ac:dyDescent="0.2">
      <c r="A20" s="38">
        <v>38</v>
      </c>
      <c r="B20" s="39">
        <v>74</v>
      </c>
      <c r="C20" s="40">
        <v>94</v>
      </c>
      <c r="E20" s="62" t="str">
        <f>IFERROR(VLOOKUP($A20,'Master List'!$B$7:$H$219,2,0),"-")</f>
        <v>** Two Star………</v>
      </c>
      <c r="F20" s="76" t="s">
        <v>86</v>
      </c>
      <c r="H20" s="63" t="str">
        <f>IFERROR(VLOOKUP($B20,'Master List'!$B$7:$H$219,2,0),"-")</f>
        <v>** Two Star………</v>
      </c>
      <c r="I20" s="78"/>
      <c r="K20" s="118" t="str">
        <f>IFERROR(VLOOKUP($C20,'Master List'!$B$7:$H$219,2,0),"-")</f>
        <v>** Two Star……..</v>
      </c>
      <c r="L20" s="80"/>
    </row>
    <row r="21" spans="1:12" ht="16" x14ac:dyDescent="0.2">
      <c r="A21" s="38">
        <v>39</v>
      </c>
      <c r="B21" s="39">
        <v>75</v>
      </c>
      <c r="C21" s="40">
        <v>95</v>
      </c>
      <c r="E21" s="99" t="str">
        <f>IFERROR(VLOOKUP($A21,'Master List'!$B$7:$H$219,2,0),"-")</f>
        <v>Freeze Protection Plus:</v>
      </c>
      <c r="F21" s="72"/>
      <c r="H21" s="111" t="str">
        <f>IFERROR(VLOOKUP($B21,'Master List'!$B$7:$H$219,2,0),"-")</f>
        <v>Outdoor Premium Storage 25+</v>
      </c>
      <c r="I21" s="42"/>
      <c r="K21" s="49" t="str">
        <f>IFERROR(VLOOKUP($C21,'Master List'!$B$7:$H$219,2,0),"-")</f>
        <v>Interior boat detail</v>
      </c>
      <c r="L21" s="43"/>
    </row>
    <row r="22" spans="1:12" x14ac:dyDescent="0.15">
      <c r="A22" s="38">
        <v>42</v>
      </c>
      <c r="B22" s="39">
        <v>76</v>
      </c>
      <c r="C22" s="40"/>
      <c r="E22" s="44" t="str">
        <f>IFERROR(VLOOKUP($A22,'Master List'!$B$7:$H$219,2,0),"-")</f>
        <v>Run Engine to Temp</v>
      </c>
      <c r="F22" s="45"/>
      <c r="G22" s="47"/>
      <c r="H22" s="48" t="str">
        <f>IFERROR(VLOOKUP($B22,'Master List'!$B$7:$H$219,2,0),"-")</f>
        <v>Outdoor storage</v>
      </c>
      <c r="I22" s="50"/>
      <c r="J22" s="47"/>
      <c r="K22" s="49" t="str">
        <f>IFERROR(VLOOKUP($C22,'Master List'!$B$7:$H$219,2,0),"-")</f>
        <v>-</v>
      </c>
      <c r="L22" s="51"/>
    </row>
    <row r="23" spans="1:12" x14ac:dyDescent="0.15">
      <c r="A23" s="38">
        <v>43</v>
      </c>
      <c r="B23" s="39">
        <v>77</v>
      </c>
      <c r="C23" s="40"/>
      <c r="E23" s="44" t="str">
        <f>IFERROR(VLOOKUP($A23,'Master List'!$B$7:$H$219,2,0),"-")</f>
        <v>Change Oil &amp; Filter</v>
      </c>
      <c r="F23" s="45"/>
      <c r="G23" s="47"/>
      <c r="H23" s="48" t="str">
        <f>IFERROR(VLOOKUP($B23,'Master List'!$B$7:$H$219,2,0),"-")</f>
        <v>Shrink wrap</v>
      </c>
      <c r="I23" s="50"/>
      <c r="J23" s="47"/>
      <c r="K23" s="49" t="str">
        <f>IFERROR(VLOOKUP($C23,'Master List'!$B$7:$H$219,2,0),"-")</f>
        <v>-</v>
      </c>
      <c r="L23" s="51"/>
    </row>
    <row r="24" spans="1:12" x14ac:dyDescent="0.15">
      <c r="A24" s="38">
        <v>44</v>
      </c>
      <c r="B24" s="39">
        <v>78</v>
      </c>
      <c r="C24" s="40"/>
      <c r="E24" s="44" t="str">
        <f>IFERROR(VLOOKUP($A24,'Master List'!$B$7:$H$219,2,0),"-")</f>
        <v>Replace Spin On Fuel Filter</v>
      </c>
      <c r="F24" s="45"/>
      <c r="G24" s="47"/>
      <c r="H24" s="48" t="str">
        <f>IFERROR(VLOOKUP($B24,'Master List'!$B$7:$H$219,2,0),"-")</f>
        <v>w/ One Star Service Pkg</v>
      </c>
      <c r="I24" s="50"/>
      <c r="J24" s="47"/>
      <c r="K24" s="49" t="str">
        <f>IFERROR(VLOOKUP($C24,'Master List'!$B$7:$H$219,2,0),"-")</f>
        <v>-</v>
      </c>
      <c r="L24" s="51"/>
    </row>
    <row r="25" spans="1:12" ht="18" x14ac:dyDescent="0.2">
      <c r="A25" s="38"/>
      <c r="B25" s="39"/>
      <c r="C25" s="40"/>
      <c r="E25" s="101">
        <f>IFERROR(VLOOKUP($A21,'Master List'!$B$7:$H$219,5,0),"-")</f>
        <v>588.29999999999995</v>
      </c>
      <c r="F25" s="100" t="s">
        <v>82</v>
      </c>
      <c r="G25" s="47"/>
      <c r="H25" s="113" t="str">
        <f>IFERROR(VLOOKUP($B20,'Master List'!$B$7:$H$219,5,0),"-")</f>
        <v>$225/mo</v>
      </c>
      <c r="I25" s="50"/>
      <c r="J25" s="47"/>
      <c r="K25" s="73" t="str">
        <f>IFERROR(VLOOKUP($C20,'Master List'!$B$7:$H$219,5,0),"-")</f>
        <v>Starting at $225.00</v>
      </c>
      <c r="L25" s="51"/>
    </row>
    <row r="26" spans="1:12" ht="14.25" customHeight="1" x14ac:dyDescent="0.2">
      <c r="A26" s="38"/>
      <c r="B26" s="39"/>
      <c r="C26" s="40"/>
      <c r="E26" s="61"/>
      <c r="F26" s="46"/>
      <c r="G26" s="47"/>
      <c r="H26" s="41"/>
      <c r="I26" s="50"/>
      <c r="J26" s="47"/>
      <c r="K26" s="49"/>
      <c r="L26" s="51"/>
    </row>
    <row r="27" spans="1:12" ht="20" x14ac:dyDescent="0.2">
      <c r="A27" s="38">
        <v>47</v>
      </c>
      <c r="B27" s="39">
        <v>81</v>
      </c>
      <c r="C27" s="40">
        <v>99</v>
      </c>
      <c r="E27" s="62" t="str">
        <f>IFERROR(VLOOKUP($A27,'Master List'!$B$7:$H$219,2,0),"-")</f>
        <v>*** Three Star……</v>
      </c>
      <c r="F27" s="76"/>
      <c r="H27" s="63" t="str">
        <f>IFERROR(VLOOKUP($B27,'Master List'!$B$7:$H$219,2,0),"-")</f>
        <v>*** Three Star…..</v>
      </c>
      <c r="I27" s="78"/>
      <c r="K27" s="118" t="str">
        <f>IFERROR(VLOOKUP($C27,'Master List'!$B$7:$H$219,2,0),"-")</f>
        <v>*** Three Star…..</v>
      </c>
      <c r="L27" s="80"/>
    </row>
    <row r="28" spans="1:12" ht="16" x14ac:dyDescent="0.2">
      <c r="A28" s="38">
        <v>48</v>
      </c>
      <c r="B28" s="39">
        <v>82</v>
      </c>
      <c r="C28" s="40">
        <v>100</v>
      </c>
      <c r="E28" s="99" t="str">
        <f>IFERROR(VLOOKUP($A28,'Master List'!$B$7:$H$219,2,0),"-")</f>
        <v>** Two Star Plus:</v>
      </c>
      <c r="F28" s="72"/>
      <c r="H28" s="48" t="str">
        <f>IFERROR(VLOOKUP($B28,'Master List'!$B$7:$H$219,2,0),"-")</f>
        <v>Indoor heated &amp; Secured storage</v>
      </c>
      <c r="I28" s="42"/>
      <c r="K28" s="49" t="str">
        <f>IFERROR(VLOOKUP($C28,'Master List'!$B$7:$H$219,2,0),"-")</f>
        <v>Interior &amp; Exterior Clean</v>
      </c>
      <c r="L28" s="43"/>
    </row>
    <row r="29" spans="1:12" ht="14.25" customHeight="1" x14ac:dyDescent="0.15">
      <c r="A29" s="38">
        <v>50</v>
      </c>
      <c r="B29" s="39">
        <v>83</v>
      </c>
      <c r="C29" s="40">
        <v>101</v>
      </c>
      <c r="E29" s="44" t="str">
        <f>IFERROR(VLOOKUP($A29,'Master List'!$B$7:$H$219,2,0),"-")</f>
        <v>Service outdrive &amp; Ck Alignment</v>
      </c>
      <c r="F29" s="45"/>
      <c r="G29" s="47"/>
      <c r="H29" s="48" t="str">
        <f>IFERROR(VLOOKUP($B29,'Master List'!$B$7:$H$219,2,0),"-")</f>
        <v>No Shrinkwrap Required</v>
      </c>
      <c r="I29" s="50"/>
      <c r="J29" s="47"/>
      <c r="K29" s="49" t="str">
        <f>IFERROR(VLOOKUP($C29,'Master List'!$B$7:$H$219,2,0),"-")</f>
        <v xml:space="preserve">Interior boat detail </v>
      </c>
      <c r="L29" s="51"/>
    </row>
    <row r="30" spans="1:12" x14ac:dyDescent="0.15">
      <c r="A30" s="38">
        <v>51</v>
      </c>
      <c r="B30" s="39">
        <v>84</v>
      </c>
      <c r="C30" s="40">
        <v>102</v>
      </c>
      <c r="E30" s="44" t="str">
        <f>IFERROR(VLOOKUP($A30,'Master List'!$B$7:$H$219,2,0),"-")</f>
        <v>Lube Gimbal Bearing</v>
      </c>
      <c r="F30" s="45"/>
      <c r="G30" s="47"/>
      <c r="H30" s="48" t="str">
        <f>IFERROR(VLOOKUP($B30,'Master List'!$B$7:$H$219,2,0),"-")</f>
        <v>w/ Three or Four Star Service</v>
      </c>
      <c r="I30" s="50"/>
      <c r="J30" s="47"/>
      <c r="K30" s="49" t="str">
        <f>IFERROR(VLOOKUP($C30,'Master List'!$B$7:$H$219,2,0),"-")</f>
        <v>Exterior boat detail (buff &amp; wax)</v>
      </c>
      <c r="L30" s="51"/>
    </row>
    <row r="31" spans="1:12" x14ac:dyDescent="0.15">
      <c r="A31" s="38">
        <v>52</v>
      </c>
      <c r="B31" s="39"/>
      <c r="C31" s="40"/>
      <c r="E31" s="44" t="str">
        <f>IFERROR(VLOOKUP($A31,'Master List'!$B$7:$H$219,2,0),"-")</f>
        <v>R&amp;R props &amp; lube propshafts</v>
      </c>
      <c r="F31" s="45"/>
      <c r="G31" s="47"/>
      <c r="H31" s="48" t="str">
        <f>IFERROR(VLOOKUP($B31,'Master List'!$B$7:$H$219,2,0),"-")</f>
        <v>-</v>
      </c>
      <c r="I31" s="50"/>
      <c r="J31" s="47"/>
      <c r="K31" s="49" t="str">
        <f>IFERROR(VLOOKUP($C31,'Master List'!$B$7:$H$219,2,0),"-")</f>
        <v>-</v>
      </c>
      <c r="L31" s="51"/>
    </row>
    <row r="32" spans="1:12" ht="18" x14ac:dyDescent="0.2">
      <c r="A32" s="38"/>
      <c r="B32" s="39"/>
      <c r="C32" s="40"/>
      <c r="E32" s="101">
        <f>IFERROR(VLOOKUP($A28,'Master List'!$B$7:$H$219,5,0),"-")</f>
        <v>675.75</v>
      </c>
      <c r="F32" s="100" t="s">
        <v>82</v>
      </c>
      <c r="G32" s="47"/>
      <c r="H32" s="113" t="str">
        <f>IFERROR(VLOOKUP($B27,'Master List'!$B$7:$H$219,5,0),"-")</f>
        <v>$236/mo</v>
      </c>
      <c r="I32" s="50"/>
      <c r="J32" s="47"/>
      <c r="K32" s="73" t="str">
        <f>IFERROR(VLOOKUP($C27,'Master List'!$B$7:$H$219,5,0),"-")</f>
        <v>Starting at $414.00</v>
      </c>
      <c r="L32" s="51"/>
    </row>
    <row r="33" spans="1:12" ht="14.25" customHeight="1" x14ac:dyDescent="0.2">
      <c r="A33" s="38"/>
      <c r="B33" s="39"/>
      <c r="C33" s="40"/>
      <c r="E33" s="105" t="s">
        <v>39</v>
      </c>
      <c r="F33" s="100"/>
      <c r="G33" s="47"/>
      <c r="H33" s="41"/>
      <c r="I33" s="50"/>
      <c r="J33" s="47"/>
      <c r="K33" s="49"/>
      <c r="L33" s="51"/>
    </row>
    <row r="34" spans="1:12" ht="20" x14ac:dyDescent="0.2">
      <c r="A34" s="38">
        <v>57</v>
      </c>
      <c r="B34" s="39"/>
      <c r="C34" s="40">
        <v>105</v>
      </c>
      <c r="E34" s="62" t="str">
        <f>IFERROR(VLOOKUP($A34,'Master List'!$B$7:$H$219,2,0),"-")</f>
        <v>**** Four Star…..</v>
      </c>
      <c r="F34" s="76"/>
      <c r="H34" s="64"/>
      <c r="I34" s="50"/>
      <c r="K34" s="118" t="str">
        <f>IFERROR(VLOOKUP($C34,'Master List'!$B$7:$H$219,2,0),"-")</f>
        <v>**** Four Star…..</v>
      </c>
      <c r="L34" s="80"/>
    </row>
    <row r="35" spans="1:12" x14ac:dyDescent="0.15">
      <c r="A35" s="38"/>
      <c r="B35" s="39"/>
      <c r="C35" s="40">
        <v>106</v>
      </c>
      <c r="E35" s="74" t="s">
        <v>40</v>
      </c>
      <c r="F35" s="72"/>
      <c r="H35" s="36"/>
      <c r="I35" s="42"/>
      <c r="K35" s="49" t="str">
        <f>IFERROR(VLOOKUP($C35,'Master List'!$B$7:$H$219,2,0),"-")</f>
        <v>Deluxe Interior &amp; Exterior Clean</v>
      </c>
      <c r="L35" s="43"/>
    </row>
    <row r="36" spans="1:12" x14ac:dyDescent="0.15">
      <c r="A36" s="38">
        <v>58</v>
      </c>
      <c r="B36" s="39"/>
      <c r="C36" s="40">
        <v>107</v>
      </c>
      <c r="E36" s="44" t="str">
        <f>IFERROR(VLOOKUP($A36,'Master List'!$B$7:$H$219,2,0),"-")</f>
        <v>*** Three Star Plus:</v>
      </c>
      <c r="F36" s="45"/>
      <c r="G36" s="47"/>
      <c r="H36" s="48"/>
      <c r="I36" s="50"/>
      <c r="J36" s="47"/>
      <c r="K36" s="49" t="str">
        <f>IFERROR(VLOOKUP($C36,'Master List'!$B$7:$H$219,2,0),"-")</f>
        <v>Exterior boat detail (hand wash &amp; wax)</v>
      </c>
      <c r="L36" s="51"/>
    </row>
    <row r="37" spans="1:12" x14ac:dyDescent="0.15">
      <c r="A37" s="38">
        <v>60</v>
      </c>
      <c r="B37" s="39"/>
      <c r="C37" s="40">
        <v>108</v>
      </c>
      <c r="E37" s="44" t="str">
        <f>IFERROR(VLOOKUP($A37,'Master List'!$B$7:$H$219,2,0),"-")</f>
        <v>Replace Water Pump Impeller</v>
      </c>
      <c r="F37" s="45"/>
      <c r="G37" s="47"/>
      <c r="H37" s="48"/>
      <c r="I37" s="50"/>
      <c r="J37" s="47"/>
      <c r="K37" s="49" t="str">
        <f>IFERROR(VLOOKUP($C37,'Master List'!$B$7:$H$219,2,0),"-")</f>
        <v>Bilge detail</v>
      </c>
      <c r="L37" s="51"/>
    </row>
    <row r="38" spans="1:12" x14ac:dyDescent="0.15">
      <c r="A38" s="38">
        <v>61</v>
      </c>
      <c r="B38" s="39"/>
      <c r="C38" s="40">
        <v>109</v>
      </c>
      <c r="E38" s="44" t="str">
        <f>IFERROR(VLOOKUP($A38,'Master List'!$B$7:$H$219,2,0),"-")</f>
        <v>Replace U-Joint Bellows</v>
      </c>
      <c r="F38" s="45"/>
      <c r="G38" s="47"/>
      <c r="H38" s="48"/>
      <c r="I38" s="50"/>
      <c r="J38" s="47"/>
      <c r="K38" s="49" t="str">
        <f>IFERROR(VLOOKUP($C38,'Master List'!$B$7:$H$219,2,0),"-")</f>
        <v>Wash boat covers</v>
      </c>
      <c r="L38" s="51"/>
    </row>
    <row r="39" spans="1:12" x14ac:dyDescent="0.15">
      <c r="A39" s="38">
        <v>62</v>
      </c>
      <c r="B39" s="39"/>
      <c r="C39" s="40"/>
      <c r="E39" s="44" t="str">
        <f>IFERROR(VLOOKUP($A39,'Master List'!$B$7:$H$219,2,0),"-")</f>
        <v>Engine Tune-up</v>
      </c>
      <c r="F39" s="45"/>
      <c r="G39" s="47"/>
      <c r="H39" s="48"/>
      <c r="I39" s="50"/>
      <c r="J39" s="47"/>
      <c r="K39" s="49" t="str">
        <f>IFERROR(VLOOKUP($C39,'Master List'!$B$7:$H$219,2,0),"-")</f>
        <v>-</v>
      </c>
      <c r="L39" s="51"/>
    </row>
    <row r="40" spans="1:12" x14ac:dyDescent="0.15">
      <c r="A40" s="38">
        <v>63</v>
      </c>
      <c r="B40" s="39"/>
      <c r="C40" s="40"/>
      <c r="E40" s="44" t="str">
        <f>IFERROR(VLOOKUP($A40,'Master List'!$B$7:$H$219,2,0),"-")</f>
        <v>R&amp;R Belts, Batteries and Hoses as needed</v>
      </c>
      <c r="F40" s="45"/>
      <c r="G40" s="47"/>
      <c r="H40" s="48"/>
      <c r="I40" s="50"/>
      <c r="J40" s="47"/>
      <c r="K40" s="49" t="str">
        <f>IFERROR(VLOOKUP($C40,'Master List'!$B$7:$H$219,2,0),"-")</f>
        <v>-</v>
      </c>
      <c r="L40" s="51"/>
    </row>
    <row r="41" spans="1:12" ht="18" x14ac:dyDescent="0.2">
      <c r="A41" s="38"/>
      <c r="B41" s="39"/>
      <c r="C41" s="40"/>
      <c r="E41" s="101">
        <f>IFERROR(VLOOKUP($A36,'Master List'!$B$7:$H$219,5,0),"-")</f>
        <v>1475.0040000000001</v>
      </c>
      <c r="F41" s="100" t="s">
        <v>82</v>
      </c>
      <c r="G41" s="47"/>
      <c r="H41" s="48"/>
      <c r="I41" s="50"/>
      <c r="J41" s="47"/>
      <c r="K41" s="73" t="str">
        <f>IFERROR(VLOOKUP($C34,'Master List'!$B$7:$H$219,5,0),"-")</f>
        <v>Starting at $845.00</v>
      </c>
      <c r="L41" s="51"/>
    </row>
    <row r="42" spans="1:12" ht="16" x14ac:dyDescent="0.2">
      <c r="A42" s="38"/>
      <c r="B42" s="39"/>
      <c r="C42" s="40"/>
      <c r="E42" s="106" t="s">
        <v>41</v>
      </c>
      <c r="F42" s="19"/>
      <c r="H42" s="48"/>
      <c r="I42" s="50"/>
      <c r="K42" s="51"/>
      <c r="L42" s="51"/>
    </row>
    <row r="43" spans="1:12" x14ac:dyDescent="0.15">
      <c r="F43" s="17"/>
      <c r="I43" s="17"/>
      <c r="L43" s="17"/>
    </row>
    <row r="44" spans="1:12" x14ac:dyDescent="0.15">
      <c r="E44" s="52" t="s">
        <v>37</v>
      </c>
      <c r="H44" s="52" t="s">
        <v>34</v>
      </c>
    </row>
    <row r="46" spans="1:12" x14ac:dyDescent="0.15">
      <c r="E46" s="52" t="s">
        <v>36</v>
      </c>
      <c r="H46" s="52" t="s">
        <v>35</v>
      </c>
    </row>
    <row r="48" spans="1:12" x14ac:dyDescent="0.15">
      <c r="E48" s="52" t="s">
        <v>38</v>
      </c>
    </row>
    <row r="49" spans="11:11" x14ac:dyDescent="0.15">
      <c r="K49" s="110"/>
    </row>
  </sheetData>
  <mergeCells count="4">
    <mergeCell ref="E2:L2"/>
    <mergeCell ref="A10:C10"/>
    <mergeCell ref="E7:L7"/>
    <mergeCell ref="E6:L6"/>
  </mergeCells>
  <pageMargins left="0.25" right="0.25" top="0.5" bottom="0.5" header="0" footer="0"/>
  <pageSetup scale="8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O48"/>
  <sheetViews>
    <sheetView workbookViewId="0"/>
  </sheetViews>
  <sheetFormatPr baseColWidth="10" defaultColWidth="8.83203125" defaultRowHeight="14" x14ac:dyDescent="0.15"/>
  <cols>
    <col min="1" max="1" width="4.6640625" style="17" bestFit="1" customWidth="1"/>
    <col min="2" max="3" width="5.5" style="17" customWidth="1"/>
    <col min="4" max="4" width="4" style="17" customWidth="1"/>
    <col min="5" max="5" width="4.6640625" style="17" customWidth="1"/>
    <col min="6" max="6" width="26.6640625" style="17" customWidth="1"/>
    <col min="7" max="7" width="8.6640625" style="18" customWidth="1"/>
    <col min="8" max="8" width="2.5" style="125" customWidth="1"/>
    <col min="9" max="9" width="4.6640625" style="17" customWidth="1"/>
    <col min="10" max="10" width="26.6640625" style="17" customWidth="1"/>
    <col min="11" max="11" width="8.6640625" style="18" bestFit="1" customWidth="1"/>
    <col min="12" max="12" width="1.5" style="97" customWidth="1"/>
    <col min="13" max="13" width="4.6640625" style="17" customWidth="1"/>
    <col min="14" max="14" width="23.33203125" style="17" customWidth="1"/>
    <col min="15" max="15" width="8.6640625" style="155" bestFit="1" customWidth="1"/>
    <col min="16" max="16384" width="8.83203125" style="17"/>
  </cols>
  <sheetData>
    <row r="2" spans="1:15" ht="30" x14ac:dyDescent="0.3">
      <c r="E2" s="20"/>
      <c r="F2" s="178" t="s">
        <v>78</v>
      </c>
      <c r="G2" s="178"/>
      <c r="H2" s="178"/>
      <c r="I2" s="178"/>
      <c r="J2" s="178"/>
      <c r="K2" s="178"/>
      <c r="L2" s="178"/>
      <c r="M2" s="178"/>
      <c r="N2" s="178"/>
      <c r="O2" s="178"/>
    </row>
    <row r="3" spans="1:15" x14ac:dyDescent="0.15">
      <c r="F3" s="52" t="s">
        <v>119</v>
      </c>
      <c r="G3" s="140"/>
      <c r="H3" s="124"/>
    </row>
    <row r="4" spans="1:15" x14ac:dyDescent="0.15">
      <c r="F4" s="52"/>
      <c r="G4" s="140"/>
      <c r="H4" s="124"/>
    </row>
    <row r="6" spans="1:15" ht="16" x14ac:dyDescent="0.2">
      <c r="E6" s="20"/>
      <c r="F6" s="181" t="s">
        <v>110</v>
      </c>
      <c r="G6" s="181"/>
      <c r="H6" s="181"/>
      <c r="I6" s="181"/>
      <c r="J6" s="181"/>
      <c r="K6" s="181"/>
      <c r="L6" s="181"/>
      <c r="M6" s="181"/>
      <c r="N6" s="181"/>
      <c r="O6" s="181"/>
    </row>
    <row r="7" spans="1:15" ht="20.25" customHeight="1" x14ac:dyDescent="0.25">
      <c r="E7" s="20"/>
      <c r="F7" s="180" t="s">
        <v>118</v>
      </c>
      <c r="G7" s="180"/>
      <c r="H7" s="180"/>
      <c r="I7" s="180"/>
      <c r="J7" s="180"/>
      <c r="K7" s="180"/>
      <c r="L7" s="180"/>
      <c r="M7" s="180"/>
      <c r="N7" s="180"/>
      <c r="O7" s="180"/>
    </row>
    <row r="9" spans="1:15" x14ac:dyDescent="0.15">
      <c r="E9" s="20"/>
      <c r="F9" s="21" t="s">
        <v>26</v>
      </c>
      <c r="G9" s="141"/>
      <c r="H9" s="126"/>
      <c r="I9" s="36"/>
      <c r="J9" s="22" t="s">
        <v>26</v>
      </c>
      <c r="K9" s="23"/>
      <c r="M9" s="37"/>
      <c r="N9" s="24" t="s">
        <v>26</v>
      </c>
      <c r="O9" s="156"/>
    </row>
    <row r="10" spans="1:15" ht="30.75" customHeight="1" x14ac:dyDescent="0.15">
      <c r="A10" s="179" t="s">
        <v>32</v>
      </c>
      <c r="B10" s="179"/>
      <c r="C10" s="179"/>
      <c r="E10" s="20"/>
      <c r="F10" s="54">
        <v>4</v>
      </c>
      <c r="G10" s="142"/>
      <c r="H10" s="127"/>
      <c r="I10" s="167"/>
      <c r="J10" s="57">
        <v>5</v>
      </c>
      <c r="K10" s="58"/>
      <c r="L10" s="131"/>
      <c r="M10" s="168"/>
      <c r="N10" s="60">
        <v>6</v>
      </c>
      <c r="O10" s="156"/>
    </row>
    <row r="11" spans="1:15" ht="53.25" customHeight="1" x14ac:dyDescent="0.25">
      <c r="A11" s="33">
        <v>4</v>
      </c>
      <c r="B11" s="34">
        <v>5</v>
      </c>
      <c r="C11" s="35">
        <v>6</v>
      </c>
      <c r="E11" s="20"/>
      <c r="F11" s="96" t="s">
        <v>79</v>
      </c>
      <c r="G11" s="143"/>
      <c r="H11" s="128"/>
      <c r="I11" s="136"/>
      <c r="J11" s="182" t="s">
        <v>124</v>
      </c>
      <c r="K11" s="182"/>
      <c r="L11" s="132"/>
      <c r="M11" s="134"/>
      <c r="N11" s="32" t="s">
        <v>126</v>
      </c>
      <c r="O11" s="156"/>
    </row>
    <row r="12" spans="1:15" ht="13.5" customHeight="1" x14ac:dyDescent="0.15">
      <c r="A12" s="38"/>
      <c r="B12" s="39"/>
      <c r="C12" s="40"/>
      <c r="E12" s="20"/>
      <c r="F12" s="38" t="s">
        <v>114</v>
      </c>
      <c r="G12" s="19"/>
      <c r="I12" s="36"/>
      <c r="J12" s="36"/>
      <c r="K12" s="23"/>
      <c r="M12" s="37"/>
      <c r="N12" s="37"/>
      <c r="O12" s="156"/>
    </row>
    <row r="13" spans="1:15" ht="14.25" customHeight="1" x14ac:dyDescent="0.15">
      <c r="A13" s="38">
        <v>113</v>
      </c>
      <c r="B13" s="39">
        <v>144</v>
      </c>
      <c r="C13" s="40">
        <v>177</v>
      </c>
      <c r="E13" s="123"/>
      <c r="F13" s="119" t="str">
        <f>IFERROR(VLOOKUP($A13,'Master List'!$B$7:$H$219,2,0),"-")</f>
        <v>WAKEBOAT MAINTENANCE</v>
      </c>
      <c r="G13" s="144">
        <f>IFERROR(VLOOKUP($A13,'Master List'!$B$7:$H$219,7,0),"-")</f>
        <v>0</v>
      </c>
      <c r="H13" s="129"/>
      <c r="I13" s="133"/>
      <c r="J13" s="121" t="str">
        <f>IFERROR(VLOOKUP($B13,'Master List'!$B$7:$H$219,2,0),"-")</f>
        <v>CANVAS REPAIR / REPLACE</v>
      </c>
      <c r="K13" s="137">
        <f>IFERROR(VLOOKUP($B13,'Master List'!$B$7:$H$219,7,0),"-")</f>
        <v>0</v>
      </c>
      <c r="L13" s="98"/>
      <c r="M13" s="135"/>
      <c r="N13" s="175" t="str">
        <f>IFERROR(VLOOKUP($C13,'Master List'!$B$7:$H$219,2,0),"-")</f>
        <v>NICE ADDITIONS</v>
      </c>
      <c r="O13" s="157">
        <f>IFERROR(VLOOKUP($C13,'Master List'!$B$7:$H$219,7,0),"-")</f>
        <v>0</v>
      </c>
    </row>
    <row r="14" spans="1:15" x14ac:dyDescent="0.15">
      <c r="A14" s="38">
        <v>114</v>
      </c>
      <c r="B14" s="39">
        <v>145</v>
      </c>
      <c r="C14" s="40">
        <v>178</v>
      </c>
      <c r="E14" s="123"/>
      <c r="F14" s="44" t="str">
        <f>IFERROR(VLOOKUP($A14,'Master List'!$B$7:$H$219,2,0),"-")</f>
        <v>Winterize Heater</v>
      </c>
      <c r="G14" s="144">
        <f>IFERROR(VLOOKUP($A14,'Master List'!$B$7:$H$219,7,0),"-")</f>
        <v>60</v>
      </c>
      <c r="H14" s="129"/>
      <c r="I14" s="133"/>
      <c r="J14" s="48" t="str">
        <f>IFERROR(VLOOKUP($B14,'Master List'!$B$7:$H$219,2,0),"-")</f>
        <v>New boat cover</v>
      </c>
      <c r="K14" s="137" t="str">
        <f>IFERROR(VLOOKUP($B14,'Master List'!$B$7:$H$219,7,0),"-")</f>
        <v>Quote</v>
      </c>
      <c r="L14" s="98"/>
      <c r="M14" s="135"/>
      <c r="N14" s="49" t="str">
        <f>IFERROR(VLOOKUP($C14,'Master List'!$B$7:$H$219,2,0),"-")</f>
        <v>Extended Warranty</v>
      </c>
      <c r="O14" s="157" t="str">
        <f>IFERROR(VLOOKUP($C14,'Master List'!$B$7:$H$219,7,0),"-")</f>
        <v>Quote</v>
      </c>
    </row>
    <row r="15" spans="1:15" x14ac:dyDescent="0.15">
      <c r="A15" s="38">
        <v>115</v>
      </c>
      <c r="B15" s="39">
        <v>146</v>
      </c>
      <c r="C15" s="40">
        <v>179</v>
      </c>
      <c r="E15" s="123"/>
      <c r="F15" s="44" t="str">
        <f>IFERROR(VLOOKUP($A15,'Master List'!$B$7:$H$219,2,0),"-")</f>
        <v>Winterize Shower</v>
      </c>
      <c r="G15" s="144">
        <f>IFERROR(VLOOKUP($A15,'Master List'!$B$7:$H$219,7,0),"-")</f>
        <v>60</v>
      </c>
      <c r="H15" s="129"/>
      <c r="I15" s="133"/>
      <c r="J15" s="48" t="str">
        <f>IFERROR(VLOOKUP($B15,'Master List'!$B$7:$H$219,2,0),"-")</f>
        <v>New PWC cover</v>
      </c>
      <c r="K15" s="137" t="str">
        <f>IFERROR(VLOOKUP($B15,'Master List'!$B$7:$H$219,7,0),"-")</f>
        <v>Quote</v>
      </c>
      <c r="L15" s="98"/>
      <c r="M15" s="135"/>
      <c r="N15" s="49" t="str">
        <f>IFERROR(VLOOKUP($C15,'Master List'!$B$7:$H$219,2,0),"-")</f>
        <v>Flag &amp; Retractable Flagpole</v>
      </c>
      <c r="O15" s="157">
        <f>IFERROR(VLOOKUP($C15,'Master List'!$B$7:$H$219,7,0),"-")</f>
        <v>720</v>
      </c>
    </row>
    <row r="16" spans="1:15" x14ac:dyDescent="0.15">
      <c r="A16" s="38">
        <v>116</v>
      </c>
      <c r="B16" s="39">
        <v>147</v>
      </c>
      <c r="C16" s="40">
        <v>180</v>
      </c>
      <c r="E16" s="123"/>
      <c r="F16" s="44" t="str">
        <f>IFERROR(VLOOKUP($A16,'Master List'!$B$7:$H$219,2,0),"-")</f>
        <v>Winterize Ballast</v>
      </c>
      <c r="G16" s="144">
        <f>IFERROR(VLOOKUP($A16,'Master List'!$B$7:$H$219,7,0),"-")</f>
        <v>60</v>
      </c>
      <c r="H16" s="129"/>
      <c r="I16" s="133"/>
      <c r="J16" s="48" t="str">
        <f>IFERROR(VLOOKUP($B16,'Master List'!$B$7:$H$219,2,0),"-")</f>
        <v>Repair boat cover</v>
      </c>
      <c r="K16" s="137" t="str">
        <f>IFERROR(VLOOKUP($B16,'Master List'!$B$7:$H$219,7,0),"-")</f>
        <v>Quote</v>
      </c>
      <c r="L16" s="98"/>
      <c r="M16" s="135"/>
      <c r="N16" s="49" t="str">
        <f>IFERROR(VLOOKUP($C16,'Master List'!$B$7:$H$219,2,0),"-")</f>
        <v>Cockpit Heat</v>
      </c>
      <c r="O16" s="157">
        <f>IFERROR(VLOOKUP($C16,'Master List'!$B$7:$H$219,7,0),"-")</f>
        <v>925</v>
      </c>
    </row>
    <row r="17" spans="1:15" x14ac:dyDescent="0.15">
      <c r="A17" s="38"/>
      <c r="B17" s="39">
        <v>148</v>
      </c>
      <c r="C17" s="40">
        <v>181</v>
      </c>
      <c r="E17" s="123"/>
      <c r="F17" s="44" t="str">
        <f>IFERROR(VLOOKUP($A17,'Master List'!$B$7:$H$219,2,0),"-")</f>
        <v>-</v>
      </c>
      <c r="G17" s="144" t="str">
        <f>IFERROR(VLOOKUP($A17,'Master List'!$B$7:$H$219,7,0),"-")</f>
        <v>-</v>
      </c>
      <c r="H17" s="129"/>
      <c r="I17" s="133"/>
      <c r="J17" s="48" t="str">
        <f>IFERROR(VLOOKUP($B17,'Master List'!$B$7:$H$219,2,0),"-")</f>
        <v>Repair PWC cover</v>
      </c>
      <c r="K17" s="137" t="str">
        <f>IFERROR(VLOOKUP($B17,'Master List'!$B$7:$H$219,7,0),"-")</f>
        <v>Quote</v>
      </c>
      <c r="L17" s="98"/>
      <c r="M17" s="135"/>
      <c r="N17" s="49" t="str">
        <f>IFERROR(VLOOKUP($C17,'Master List'!$B$7:$H$219,2,0),"-")</f>
        <v>Dinette Table</v>
      </c>
      <c r="O17" s="157">
        <f>IFERROR(VLOOKUP($C17,'Master List'!$B$7:$H$219,7,0),"-")</f>
        <v>875</v>
      </c>
    </row>
    <row r="18" spans="1:15" ht="14.25" customHeight="1" x14ac:dyDescent="0.15">
      <c r="A18" s="38">
        <v>118</v>
      </c>
      <c r="B18" s="39">
        <v>149</v>
      </c>
      <c r="C18" s="40"/>
      <c r="E18" s="123"/>
      <c r="F18" s="119" t="str">
        <f>IFERROR(VLOOKUP($A18,'Master List'!$B$7:$H$219,2,0),"-")</f>
        <v>GENERATOR MAINTENANCE</v>
      </c>
      <c r="G18" s="144">
        <f>IFERROR(VLOOKUP($A18,'Master List'!$B$7:$H$219,7,0),"-")</f>
        <v>0</v>
      </c>
      <c r="H18" s="129"/>
      <c r="I18" s="133"/>
      <c r="J18" s="48" t="str">
        <f>IFERROR(VLOOKUP($B18,'Master List'!$B$7:$H$219,2,0),"-")</f>
        <v>Wash boat covers</v>
      </c>
      <c r="K18" s="137">
        <f>IFERROR(VLOOKUP($B18,'Master List'!$B$7:$H$219,7,0),"-")</f>
        <v>0</v>
      </c>
      <c r="L18" s="98"/>
      <c r="M18" s="135"/>
      <c r="N18" s="49" t="str">
        <f>IFERROR(VLOOKUP($C18,'Master List'!$B$7:$H$219,2,0),"-")</f>
        <v>-</v>
      </c>
      <c r="O18" s="157" t="str">
        <f>IFERROR(VLOOKUP($C18,'Master List'!$B$7:$H$219,7,0),"-")</f>
        <v>-</v>
      </c>
    </row>
    <row r="19" spans="1:15" x14ac:dyDescent="0.15">
      <c r="A19" s="38">
        <v>119</v>
      </c>
      <c r="B19" s="39"/>
      <c r="C19" s="40">
        <v>184</v>
      </c>
      <c r="E19" s="123"/>
      <c r="F19" s="44" t="str">
        <f>IFERROR(VLOOKUP($A19,'Master List'!$B$7:$H$219,2,0),"-")</f>
        <v>Generator winterize</v>
      </c>
      <c r="G19" s="144">
        <f>IFERROR(VLOOKUP($A19,'Master List'!$B$7:$H$219,7,0),"-")</f>
        <v>129</v>
      </c>
      <c r="H19" s="129"/>
      <c r="I19" s="133"/>
      <c r="J19" s="48" t="str">
        <f>IFERROR(VLOOKUP($B19,'Master List'!$B$7:$H$219,2,0),"-")</f>
        <v>-</v>
      </c>
      <c r="K19" s="137" t="str">
        <f>IFERROR(VLOOKUP($B19,'Master List'!$B$7:$H$219,7,0),"-")</f>
        <v>-</v>
      </c>
      <c r="L19" s="98"/>
      <c r="M19" s="135"/>
      <c r="N19" s="175" t="str">
        <f>IFERROR(VLOOKUP($C19,'Master List'!$B$7:$H$219,2,0),"-")</f>
        <v>DETAILING - A LA CARTE</v>
      </c>
      <c r="O19" s="157">
        <f>IFERROR(VLOOKUP($C19,'Master List'!$B$7:$H$219,7,0),"-")</f>
        <v>0</v>
      </c>
    </row>
    <row r="20" spans="1:15" x14ac:dyDescent="0.15">
      <c r="A20" s="38">
        <v>120</v>
      </c>
      <c r="B20" s="39">
        <v>152</v>
      </c>
      <c r="C20" s="40">
        <v>185</v>
      </c>
      <c r="E20" s="123"/>
      <c r="F20" s="44" t="str">
        <f>IFERROR(VLOOKUP($A20,'Master List'!$B$7:$H$219,2,0),"-")</f>
        <v>Generator summerize</v>
      </c>
      <c r="G20" s="144" t="str">
        <f>IFERROR(VLOOKUP($A20,'Master List'!$B$7:$H$219,7,0),"-")</f>
        <v>N/C</v>
      </c>
      <c r="H20" s="130"/>
      <c r="I20" s="133"/>
      <c r="J20" s="121" t="str">
        <f>IFERROR(VLOOKUP($B20,'Master List'!$B$7:$H$219,2,0),"-")</f>
        <v>AUDIO CUSTOMIZATION</v>
      </c>
      <c r="K20" s="137">
        <f>IFERROR(VLOOKUP($B20,'Master List'!$B$7:$H$219,7,0),"-")</f>
        <v>0</v>
      </c>
      <c r="L20" s="98"/>
      <c r="M20" s="135"/>
      <c r="N20" s="49" t="str">
        <f>IFERROR(VLOOKUP($C20,'Master List'!$B$7:$H$219,2,0),"-")</f>
        <v>Acid wash standard</v>
      </c>
      <c r="O20" s="157" t="str">
        <f>IFERROR(VLOOKUP($C20,'Master List'!$B$7:$H$219,7,0),"-")</f>
        <v>16.50/ft</v>
      </c>
    </row>
    <row r="21" spans="1:15" x14ac:dyDescent="0.15">
      <c r="A21" s="38">
        <v>121</v>
      </c>
      <c r="B21" s="39">
        <v>153</v>
      </c>
      <c r="C21" s="40">
        <v>186</v>
      </c>
      <c r="E21" s="123"/>
      <c r="F21" s="44" t="str">
        <f>IFERROR(VLOOKUP($A21,'Master List'!$B$7:$H$219,2,0),"-")</f>
        <v>Generator oil change</v>
      </c>
      <c r="G21" s="144">
        <f>IFERROR(VLOOKUP($A21,'Master List'!$B$7:$H$219,7,0),"-")</f>
        <v>129</v>
      </c>
      <c r="H21" s="129"/>
      <c r="I21" s="133"/>
      <c r="J21" s="48" t="str">
        <f>IFERROR(VLOOKUP($B21,'Master List'!$B$7:$H$219,2,0),"-")</f>
        <v>Bluetooth Stereo Upgrades</v>
      </c>
      <c r="K21" s="137" t="str">
        <f>IFERROR(VLOOKUP($B21,'Master List'!$B$7:$H$219,7,0),"-")</f>
        <v>Quote</v>
      </c>
      <c r="L21" s="98"/>
      <c r="M21" s="135"/>
      <c r="N21" s="49" t="str">
        <f>IFERROR(VLOOKUP($C21,'Master List'!$B$7:$H$219,2,0),"-")</f>
        <v>Acid Wash w Zebra Mussel Removal</v>
      </c>
      <c r="O21" s="157" t="str">
        <f>IFERROR(VLOOKUP($C21,'Master List'!$B$7:$H$219,7,0),"-")</f>
        <v>18.50/ft</v>
      </c>
    </row>
    <row r="22" spans="1:15" x14ac:dyDescent="0.15">
      <c r="A22" s="38">
        <v>122</v>
      </c>
      <c r="B22" s="39">
        <v>154</v>
      </c>
      <c r="C22" s="40">
        <v>187</v>
      </c>
      <c r="E22" s="123"/>
      <c r="F22" s="44" t="str">
        <f>IFERROR(VLOOKUP($A22,'Master List'!$B$7:$H$219,2,0),"-")</f>
        <v>Generator impeller replacement</v>
      </c>
      <c r="G22" s="144">
        <f>IFERROR(VLOOKUP($A22,'Master List'!$B$7:$H$219,7,0),"-")</f>
        <v>129</v>
      </c>
      <c r="H22" s="129"/>
      <c r="I22" s="133"/>
      <c r="J22" s="48" t="str">
        <f>IFERROR(VLOOKUP($B22,'Master List'!$B$7:$H$219,2,0),"-")</f>
        <v>Upgraded Amp, Stereo &amp; Speakers</v>
      </c>
      <c r="K22" s="137" t="str">
        <f>IFERROR(VLOOKUP($B22,'Master List'!$B$7:$H$219,7,0),"-")</f>
        <v>Quote</v>
      </c>
      <c r="L22" s="98"/>
      <c r="M22" s="135"/>
      <c r="N22" s="49" t="str">
        <f>IFERROR(VLOOKUP($C22,'Master List'!$B$7:$H$219,2,0),"-")</f>
        <v>Restore Teak Platform</v>
      </c>
      <c r="O22" s="157">
        <f>IFERROR(VLOOKUP($C22,'Master List'!$B$7:$H$219,7,0),"-")</f>
        <v>129</v>
      </c>
    </row>
    <row r="23" spans="1:15" x14ac:dyDescent="0.15">
      <c r="A23" s="38"/>
      <c r="B23" s="39"/>
      <c r="C23" s="40">
        <v>188</v>
      </c>
      <c r="E23" s="123"/>
      <c r="F23" s="44" t="str">
        <f>IFERROR(VLOOKUP($A23,'Master List'!$B$7:$H$219,2,0),"-")</f>
        <v>-</v>
      </c>
      <c r="G23" s="144" t="str">
        <f>IFERROR(VLOOKUP($A23,'Master List'!$B$7:$H$219,7,0),"-")</f>
        <v>-</v>
      </c>
      <c r="H23" s="129"/>
      <c r="I23" s="133"/>
      <c r="J23" s="48" t="str">
        <f>IFERROR(VLOOKUP($B23,'Master List'!$B$7:$H$219,2,0),"-")</f>
        <v>-</v>
      </c>
      <c r="K23" s="137" t="str">
        <f>IFERROR(VLOOKUP($B23,'Master List'!$B$7:$H$219,7,0),"-")</f>
        <v>-</v>
      </c>
      <c r="L23" s="98"/>
      <c r="M23" s="135"/>
      <c r="N23" s="49" t="str">
        <f>IFERROR(VLOOKUP($C23,'Master List'!$B$7:$H$219,2,0),"-")</f>
        <v xml:space="preserve">Oil Teak Only </v>
      </c>
      <c r="O23" s="157">
        <f>IFERROR(VLOOKUP($C23,'Master List'!$B$7:$H$219,7,0),"-")</f>
        <v>60</v>
      </c>
    </row>
    <row r="24" spans="1:15" x14ac:dyDescent="0.15">
      <c r="A24" s="38">
        <v>124</v>
      </c>
      <c r="B24" s="39">
        <v>156</v>
      </c>
      <c r="C24" s="40"/>
      <c r="E24" s="123"/>
      <c r="F24" s="119" t="str">
        <f>IFERROR(VLOOKUP($A24,'Master List'!$B$7:$H$219,2,0),"-")</f>
        <v>PWC MAINTENANCE</v>
      </c>
      <c r="G24" s="144">
        <f>IFERROR(VLOOKUP($A24,'Master List'!$B$7:$H$219,7,0),"-")</f>
        <v>0</v>
      </c>
      <c r="H24" s="129"/>
      <c r="I24" s="133"/>
      <c r="J24" s="121" t="str">
        <f>IFERROR(VLOOKUP($B24,'Master List'!$B$7:$H$219,2,0),"-")</f>
        <v>FIBERGLASS RESTORATION</v>
      </c>
      <c r="K24" s="137" t="str">
        <f>IFERROR(VLOOKUP($B24,'Master List'!$B$7:$H$219,7,0),"-")</f>
        <v>Quote</v>
      </c>
      <c r="L24" s="98"/>
      <c r="M24" s="135"/>
      <c r="N24" s="49" t="str">
        <f>IFERROR(VLOOKUP($C24,'Master List'!$B$7:$H$219,2,0),"-")</f>
        <v>-</v>
      </c>
      <c r="O24" s="157" t="str">
        <f>IFERROR(VLOOKUP($C24,'Master List'!$B$7:$H$219,7,0),"-")</f>
        <v>-</v>
      </c>
    </row>
    <row r="25" spans="1:15" ht="14.25" customHeight="1" x14ac:dyDescent="0.15">
      <c r="A25" s="38">
        <v>125</v>
      </c>
      <c r="B25" s="39">
        <v>157</v>
      </c>
      <c r="C25" s="40"/>
      <c r="E25" s="123"/>
      <c r="F25" s="44" t="str">
        <f>IFERROR(VLOOKUP($A25,'Master List'!$B$7:$H$219,2,0),"-")</f>
        <v xml:space="preserve">PWC Winterize </v>
      </c>
      <c r="G25" s="144">
        <f>IFERROR(VLOOKUP($A25,'Master List'!$B$7:$H$219,7,0),"-")</f>
        <v>0</v>
      </c>
      <c r="H25" s="129"/>
      <c r="I25" s="133"/>
      <c r="J25" s="48" t="str">
        <f>IFERROR(VLOOKUP($B25,'Master List'!$B$7:$H$219,2,0),"-")</f>
        <v>Gel coat repair</v>
      </c>
      <c r="K25" s="137" t="str">
        <f>IFERROR(VLOOKUP($B25,'Master List'!$B$7:$H$219,7,0),"-")</f>
        <v>Quote</v>
      </c>
      <c r="L25" s="98"/>
      <c r="M25" s="135"/>
      <c r="N25" s="49" t="str">
        <f>IFERROR(VLOOKUP($C25,'Master List'!$B$7:$H$219,2,0),"-")</f>
        <v>-</v>
      </c>
      <c r="O25" s="157" t="str">
        <f>IFERROR(VLOOKUP($C25,'Master List'!$B$7:$H$219,7,0),"-")</f>
        <v>-</v>
      </c>
    </row>
    <row r="26" spans="1:15" x14ac:dyDescent="0.15">
      <c r="A26" s="38">
        <v>126</v>
      </c>
      <c r="B26" s="39">
        <v>158</v>
      </c>
      <c r="C26" s="40">
        <v>190</v>
      </c>
      <c r="E26" s="123"/>
      <c r="F26" s="44" t="str">
        <f>IFERROR(VLOOKUP($A26,'Master List'!$B$7:$H$219,2,0),"-")</f>
        <v>PWC detail</v>
      </c>
      <c r="G26" s="144">
        <f>IFERROR(VLOOKUP($A26,'Master List'!$B$7:$H$219,7,0),"-")</f>
        <v>0</v>
      </c>
      <c r="H26" s="129"/>
      <c r="I26" s="133"/>
      <c r="J26" s="48" t="str">
        <f>IFERROR(VLOOKUP($B26,'Master List'!$B$7:$H$219,2,0),"-")</f>
        <v>New decals</v>
      </c>
      <c r="K26" s="137" t="str">
        <f>IFERROR(VLOOKUP($B26,'Master List'!$B$7:$H$219,7,0),"-")</f>
        <v>Quote</v>
      </c>
      <c r="L26" s="98"/>
      <c r="M26" s="135"/>
      <c r="N26" s="175" t="str">
        <f>IFERROR(VLOOKUP($C26,'Master List'!$B$7:$H$219,2,0),"-")</f>
        <v>VALET SERVICES</v>
      </c>
      <c r="O26" s="157">
        <f>IFERROR(VLOOKUP($C26,'Master List'!$B$7:$H$219,7,0),"-")</f>
        <v>0</v>
      </c>
    </row>
    <row r="27" spans="1:15" x14ac:dyDescent="0.15">
      <c r="A27" s="38">
        <v>127</v>
      </c>
      <c r="B27" s="39">
        <v>159</v>
      </c>
      <c r="C27" s="40">
        <v>191</v>
      </c>
      <c r="E27" s="123"/>
      <c r="F27" s="44" t="str">
        <f>IFERROR(VLOOKUP($A27,'Master List'!$B$7:$H$219,2,0),"-")</f>
        <v>PWC engine service 4-stroke</v>
      </c>
      <c r="G27" s="144">
        <f>IFERROR(VLOOKUP($A27,'Master List'!$B$7:$H$219,7,0),"-")</f>
        <v>0</v>
      </c>
      <c r="H27" s="129"/>
      <c r="I27" s="133"/>
      <c r="J27" s="48" t="str">
        <f>IFERROR(VLOOKUP($B27,'Master List'!$B$7:$H$219,2,0),"-")</f>
        <v>ECP Fbrglass &amp; Uphols. Prot.</v>
      </c>
      <c r="K27" s="137">
        <f>IFERROR(VLOOKUP($B27,'Master List'!$B$7:$H$219,7,0),"-")</f>
        <v>1495</v>
      </c>
      <c r="L27" s="98"/>
      <c r="M27" s="135"/>
      <c r="N27" s="49" t="str">
        <f>IFERROR(VLOOKUP($C27,'Master List'!$B$7:$H$219,2,0),"-")</f>
        <v>Dockside Service +Add</v>
      </c>
      <c r="O27" s="157">
        <f>IFERROR(VLOOKUP($C27,'Master List'!$B$7:$H$219,7,0),"-")</f>
        <v>129</v>
      </c>
    </row>
    <row r="28" spans="1:15" ht="14.25" customHeight="1" x14ac:dyDescent="0.15">
      <c r="A28" s="38">
        <v>128</v>
      </c>
      <c r="B28" s="39"/>
      <c r="C28" s="40">
        <v>192</v>
      </c>
      <c r="E28" s="123"/>
      <c r="F28" s="44" t="str">
        <f>IFERROR(VLOOKUP($A28,'Master List'!$B$7:$H$219,2,0),"-")</f>
        <v>PWC engine service 2-stroke</v>
      </c>
      <c r="G28" s="144">
        <f>IFERROR(VLOOKUP($A28,'Master List'!$B$7:$H$219,7,0),"-")</f>
        <v>0</v>
      </c>
      <c r="H28" s="129"/>
      <c r="I28" s="133"/>
      <c r="J28" s="121" t="str">
        <f>IFERROR(VLOOKUP($B28,'Master List'!$B$7:$H$219,2,0),"-")</f>
        <v>-</v>
      </c>
      <c r="K28" s="137" t="str">
        <f>IFERROR(VLOOKUP($B28,'Master List'!$B$7:$H$219,7,0),"-")</f>
        <v>-</v>
      </c>
      <c r="L28" s="98"/>
      <c r="M28" s="135"/>
      <c r="N28" s="49" t="str">
        <f>IFERROR(VLOOKUP($C28,'Master List'!$B$7:$H$219,2,0),"-")</f>
        <v>Pick up &amp; Delivery -R/T</v>
      </c>
      <c r="O28" s="157">
        <f>IFERROR(VLOOKUP($C28,'Master List'!$B$7:$H$219,7,0),"-")</f>
        <v>290.00400000000002</v>
      </c>
    </row>
    <row r="29" spans="1:15" x14ac:dyDescent="0.15">
      <c r="A29" s="38">
        <v>129</v>
      </c>
      <c r="B29" s="39">
        <v>161</v>
      </c>
      <c r="C29" s="40"/>
      <c r="E29" s="123"/>
      <c r="F29" s="44" t="str">
        <f>IFERROR(VLOOKUP($A29,'Master List'!$B$7:$H$219,2,0),"-")</f>
        <v>PWC R&amp;R battery</v>
      </c>
      <c r="G29" s="144">
        <f>IFERROR(VLOOKUP($A29,'Master List'!$B$7:$H$219,7,0),"-")</f>
        <v>0</v>
      </c>
      <c r="H29" s="129"/>
      <c r="I29" s="133"/>
      <c r="J29" s="121" t="str">
        <f>IFERROR(VLOOKUP($B29,'Master List'!$B$7:$H$219,2,0),"-")</f>
        <v>UPHOLSTERY / INTERIOR</v>
      </c>
      <c r="K29" s="137">
        <f>IFERROR(VLOOKUP($B29,'Master List'!$B$7:$H$219,7,0),"-")</f>
        <v>0</v>
      </c>
      <c r="L29" s="98"/>
      <c r="M29" s="135"/>
      <c r="N29" s="49" t="str">
        <f>IFERROR(VLOOKUP($C29,'Master List'!$B$7:$H$219,2,0),"-")</f>
        <v>-</v>
      </c>
      <c r="O29" s="157" t="str">
        <f>IFERROR(VLOOKUP($C29,'Master List'!$B$7:$H$219,7,0),"-")</f>
        <v>-</v>
      </c>
    </row>
    <row r="30" spans="1:15" x14ac:dyDescent="0.15">
      <c r="A30" s="38"/>
      <c r="B30" s="39">
        <v>162</v>
      </c>
      <c r="C30" s="40"/>
      <c r="E30" s="123"/>
      <c r="F30" s="44" t="str">
        <f>IFERROR(VLOOKUP($A30,'Master List'!$B$7:$H$219,2,0),"-")</f>
        <v>-</v>
      </c>
      <c r="G30" s="144" t="str">
        <f>IFERROR(VLOOKUP($A30,'Master List'!$B$7:$H$219,7,0),"-")</f>
        <v>-</v>
      </c>
      <c r="H30" s="129"/>
      <c r="I30" s="133"/>
      <c r="J30" s="48" t="str">
        <f>IFERROR(VLOOKUP($B30,'Master List'!$B$7:$H$219,2,0),"-")</f>
        <v>Upholstery repair &amp; replace</v>
      </c>
      <c r="K30" s="137" t="str">
        <f>IFERROR(VLOOKUP($B30,'Master List'!$B$7:$H$219,7,0),"-")</f>
        <v>Quote</v>
      </c>
      <c r="L30" s="98"/>
      <c r="M30" s="135"/>
      <c r="N30" s="49" t="str">
        <f>IFERROR(VLOOKUP($C30,'Master List'!$B$7:$H$219,2,0),"-")</f>
        <v>-</v>
      </c>
      <c r="O30" s="157" t="str">
        <f>IFERROR(VLOOKUP($C30,'Master List'!$B$7:$H$219,7,0),"-")</f>
        <v>-</v>
      </c>
    </row>
    <row r="31" spans="1:15" x14ac:dyDescent="0.15">
      <c r="A31" s="38">
        <v>135</v>
      </c>
      <c r="B31" s="39">
        <v>163</v>
      </c>
      <c r="C31" s="40">
        <v>198</v>
      </c>
      <c r="E31" s="123"/>
      <c r="F31" s="119" t="str">
        <f>IFERROR(VLOOKUP($A31,'Master List'!$B$7:$H$219,2,0),"-")</f>
        <v>TRAILER MAINTENANCE</v>
      </c>
      <c r="G31" s="144">
        <f>IFERROR(VLOOKUP($A31,'Master List'!$B$7:$H$219,7,0),"-")</f>
        <v>0</v>
      </c>
      <c r="H31" s="129"/>
      <c r="I31" s="133"/>
      <c r="J31" s="48" t="str">
        <f>IFERROR(VLOOKUP($B31,'Master List'!$B$7:$H$219,2,0),"-")</f>
        <v>LED Interior Lighting</v>
      </c>
      <c r="K31" s="137" t="str">
        <f>IFERROR(VLOOKUP($B31,'Master List'!$B$7:$H$219,7,0),"-")</f>
        <v>Quote</v>
      </c>
      <c r="L31" s="98"/>
      <c r="M31" s="135"/>
      <c r="N31" s="49" t="str">
        <f>IFERROR(VLOOKUP($C31,'Master List'!$B$7:$H$219,2,0),"-")</f>
        <v>Future Additional Items…</v>
      </c>
      <c r="O31" s="157">
        <f>IFERROR(VLOOKUP($C31,'Master List'!$B$7:$H$219,7,0),"-")</f>
        <v>0</v>
      </c>
    </row>
    <row r="32" spans="1:15" ht="14.25" customHeight="1" x14ac:dyDescent="0.15">
      <c r="A32" s="38">
        <v>136</v>
      </c>
      <c r="B32" s="39">
        <v>164</v>
      </c>
      <c r="C32" s="40"/>
      <c r="E32" s="123"/>
      <c r="F32" s="44" t="str">
        <f>IFERROR(VLOOKUP($A32,'Master List'!$B$7:$H$219,2,0),"-")</f>
        <v>Check trailer systems and lights</v>
      </c>
      <c r="G32" s="144">
        <f>IFERROR(VLOOKUP($A32,'Master List'!$B$7:$H$219,7,0),"-")</f>
        <v>120</v>
      </c>
      <c r="H32" s="129"/>
      <c r="I32" s="133"/>
      <c r="J32" s="48" t="str">
        <f>IFERROR(VLOOKUP($B32,'Master List'!$B$7:$H$219,2,0),"-")</f>
        <v>LED Underwater Lighting</v>
      </c>
      <c r="K32" s="137" t="str">
        <f>IFERROR(VLOOKUP($B32,'Master List'!$B$7:$H$219,7,0),"-")</f>
        <v>Quote</v>
      </c>
      <c r="L32" s="98"/>
      <c r="M32" s="135"/>
      <c r="N32" s="49" t="str">
        <f>IFERROR(VLOOKUP($C32,'Master List'!$B$7:$H$219,2,0),"-")</f>
        <v>-</v>
      </c>
      <c r="O32" s="157" t="str">
        <f>IFERROR(VLOOKUP($C32,'Master List'!$B$7:$H$219,7,0),"-")</f>
        <v>-</v>
      </c>
    </row>
    <row r="33" spans="1:15" x14ac:dyDescent="0.15">
      <c r="A33" s="38">
        <v>137</v>
      </c>
      <c r="B33" s="39">
        <v>165</v>
      </c>
      <c r="C33" s="40"/>
      <c r="E33" s="123"/>
      <c r="F33" s="44" t="str">
        <f>IFERROR(VLOOKUP($A33,'Master List'!$B$7:$H$219,2,0),"-")</f>
        <v>Trailer service (single)</v>
      </c>
      <c r="G33" s="144">
        <f>IFERROR(VLOOKUP($A33,'Master List'!$B$7:$H$219,7,0),"-")</f>
        <v>0</v>
      </c>
      <c r="H33" s="129"/>
      <c r="I33" s="133"/>
      <c r="J33" s="48" t="str">
        <f>IFERROR(VLOOKUP($B33,'Master List'!$B$7:$H$219,2,0),"-")</f>
        <v>Stainless/LED Cup Holders</v>
      </c>
      <c r="K33" s="137">
        <f>IFERROR(VLOOKUP($B33,'Master List'!$B$7:$H$219,7,0),"-")</f>
        <v>35</v>
      </c>
      <c r="L33" s="98"/>
      <c r="M33" s="135"/>
      <c r="N33" s="49" t="str">
        <f>IFERROR(VLOOKUP($C33,'Master List'!$B$7:$H$219,2,0),"-")</f>
        <v>-</v>
      </c>
      <c r="O33" s="157" t="str">
        <f>IFERROR(VLOOKUP($C33,'Master List'!$B$7:$H$219,7,0),"-")</f>
        <v>-</v>
      </c>
    </row>
    <row r="34" spans="1:15" x14ac:dyDescent="0.15">
      <c r="A34" s="38">
        <v>138</v>
      </c>
      <c r="B34" s="39"/>
      <c r="C34" s="40"/>
      <c r="E34" s="123"/>
      <c r="F34" s="44" t="str">
        <f>IFERROR(VLOOKUP($A34,'Master List'!$B$7:$H$219,2,0),"-")</f>
        <v>Trailer service (tandem)</v>
      </c>
      <c r="G34" s="144">
        <f>IFERROR(VLOOKUP($A34,'Master List'!$B$7:$H$219,7,0),"-")</f>
        <v>0</v>
      </c>
      <c r="H34" s="129"/>
      <c r="I34" s="133"/>
      <c r="J34" s="48" t="str">
        <f>IFERROR(VLOOKUP($B34,'Master List'!$B$7:$H$219,2,0),"-")</f>
        <v>-</v>
      </c>
      <c r="K34" s="137" t="str">
        <f>IFERROR(VLOOKUP($B34,'Master List'!$B$7:$H$219,7,0),"-")</f>
        <v>-</v>
      </c>
      <c r="L34" s="98"/>
      <c r="M34" s="135"/>
      <c r="N34" s="49" t="str">
        <f>IFERROR(VLOOKUP($C34,'Master List'!$B$7:$H$219,2,0),"-")</f>
        <v>-</v>
      </c>
      <c r="O34" s="157" t="str">
        <f>IFERROR(VLOOKUP($C34,'Master List'!$B$7:$H$219,7,0),"-")</f>
        <v>-</v>
      </c>
    </row>
    <row r="35" spans="1:15" x14ac:dyDescent="0.15">
      <c r="A35" s="38">
        <v>139</v>
      </c>
      <c r="B35" s="39">
        <v>168</v>
      </c>
      <c r="C35" s="40"/>
      <c r="E35" s="123"/>
      <c r="F35" s="44" t="str">
        <f>IFERROR(VLOOKUP($A35,'Master List'!$B$7:$H$219,2,0),"-")</f>
        <v>R&amp;R Brakes and Pads (Single)</v>
      </c>
      <c r="G35" s="144">
        <f>IFERROR(VLOOKUP($A35,'Master List'!$B$7:$H$219,7,0),"-")</f>
        <v>0</v>
      </c>
      <c r="H35" s="129"/>
      <c r="I35" s="133"/>
      <c r="J35" s="121" t="str">
        <f>IFERROR(VLOOKUP($B35,'Master List'!$B$7:$H$219,2,0),"-")</f>
        <v>WAKEBOAT UPGRADES</v>
      </c>
      <c r="K35" s="137">
        <f>IFERROR(VLOOKUP($B35,'Master List'!$B$7:$H$219,7,0),"-")</f>
        <v>0</v>
      </c>
      <c r="L35" s="98"/>
      <c r="M35" s="135"/>
      <c r="N35" s="49" t="str">
        <f>IFERROR(VLOOKUP($C35,'Master List'!$B$7:$H$219,2,0),"-")</f>
        <v>-</v>
      </c>
      <c r="O35" s="157" t="str">
        <f>IFERROR(VLOOKUP($C35,'Master List'!$B$7:$H$219,7,0),"-")</f>
        <v>-</v>
      </c>
    </row>
    <row r="36" spans="1:15" x14ac:dyDescent="0.15">
      <c r="A36" s="38">
        <v>140</v>
      </c>
      <c r="B36" s="39">
        <v>169</v>
      </c>
      <c r="C36" s="40"/>
      <c r="E36" s="123"/>
      <c r="F36" s="44" t="str">
        <f>IFERROR(VLOOKUP($A36,'Master List'!$B$7:$H$219,2,0),"-")</f>
        <v>R&amp;R Brakes and Pads (Tandem)</v>
      </c>
      <c r="G36" s="144">
        <f>IFERROR(VLOOKUP($A36,'Master List'!$B$7:$H$219,7,0),"-")</f>
        <v>0</v>
      </c>
      <c r="H36" s="129"/>
      <c r="I36" s="133"/>
      <c r="J36" s="48" t="str">
        <f>IFERROR(VLOOKUP($B36,'Master List'!$B$7:$H$219,2,0),"-")</f>
        <v>Tower</v>
      </c>
      <c r="K36" s="137" t="str">
        <f>IFERROR(VLOOKUP($B36,'Master List'!$B$7:$H$219,7,0),"-")</f>
        <v>Quote</v>
      </c>
      <c r="L36" s="98"/>
      <c r="M36" s="135"/>
      <c r="N36" s="49" t="str">
        <f>IFERROR(VLOOKUP($C36,'Master List'!$B$7:$H$219,2,0),"-")</f>
        <v>-</v>
      </c>
      <c r="O36" s="157" t="str">
        <f>IFERROR(VLOOKUP($C36,'Master List'!$B$7:$H$219,7,0),"-")</f>
        <v>-</v>
      </c>
    </row>
    <row r="37" spans="1:15" x14ac:dyDescent="0.15">
      <c r="A37" s="38"/>
      <c r="B37" s="39">
        <v>170</v>
      </c>
      <c r="C37" s="40"/>
      <c r="E37" s="123"/>
      <c r="F37" s="44" t="str">
        <f>IFERROR(VLOOKUP($A37,'Master List'!$B$7:$H$219,2,0),"-")</f>
        <v>-</v>
      </c>
      <c r="G37" s="144" t="str">
        <f>IFERROR(VLOOKUP($A37,'Master List'!$B$7:$H$219,7,0),"-")</f>
        <v>-</v>
      </c>
      <c r="H37" s="129"/>
      <c r="I37" s="133"/>
      <c r="J37" s="48" t="str">
        <f>IFERROR(VLOOKUP($B37,'Master List'!$B$7:$H$219,2,0),"-")</f>
        <v>Supplemenal Ballast</v>
      </c>
      <c r="K37" s="137" t="str">
        <f>IFERROR(VLOOKUP($B37,'Master List'!$B$7:$H$219,7,0),"-")</f>
        <v>Quote</v>
      </c>
      <c r="L37" s="98"/>
      <c r="M37" s="135"/>
      <c r="N37" s="49" t="str">
        <f>IFERROR(VLOOKUP($C37,'Master List'!$B$7:$H$219,2,0),"-")</f>
        <v>-</v>
      </c>
      <c r="O37" s="157" t="str">
        <f>IFERROR(VLOOKUP($C37,'Master List'!$B$7:$H$219,7,0),"-")</f>
        <v>-</v>
      </c>
    </row>
    <row r="38" spans="1:15" x14ac:dyDescent="0.15">
      <c r="A38" s="38"/>
      <c r="B38" s="39">
        <v>171</v>
      </c>
      <c r="C38" s="40"/>
      <c r="E38" s="123"/>
      <c r="F38" s="44" t="str">
        <f>IFERROR(VLOOKUP($A38,'Master List'!$B$7:$H$219,2,0),"-")</f>
        <v>-</v>
      </c>
      <c r="G38" s="144" t="str">
        <f>IFERROR(VLOOKUP($A38,'Master List'!$B$7:$H$219,7,0),"-")</f>
        <v>-</v>
      </c>
      <c r="H38" s="129"/>
      <c r="I38" s="133"/>
      <c r="J38" s="48" t="str">
        <f>IFERROR(VLOOKUP($B38,'Master List'!$B$7:$H$219,2,0),"-")</f>
        <v>Cruise Control</v>
      </c>
      <c r="K38" s="137" t="str">
        <f>IFERROR(VLOOKUP($B38,'Master List'!$B$7:$H$219,7,0),"-")</f>
        <v>Quote</v>
      </c>
      <c r="L38" s="98"/>
      <c r="M38" s="135"/>
      <c r="N38" s="49" t="str">
        <f>IFERROR(VLOOKUP($C38,'Master List'!$B$7:$H$219,2,0),"-")</f>
        <v>-</v>
      </c>
      <c r="O38" s="157" t="str">
        <f>IFERROR(VLOOKUP($C38,'Master List'!$B$7:$H$219,7,0),"-")</f>
        <v>-</v>
      </c>
    </row>
    <row r="39" spans="1:15" x14ac:dyDescent="0.15">
      <c r="A39" s="38"/>
      <c r="B39" s="39">
        <v>172</v>
      </c>
      <c r="C39" s="40"/>
      <c r="E39" s="123"/>
      <c r="F39" s="44" t="str">
        <f>IFERROR(VLOOKUP($A39,'Master List'!$B$7:$H$219,2,0),"-")</f>
        <v>-</v>
      </c>
      <c r="G39" s="144" t="str">
        <f>IFERROR(VLOOKUP($A39,'Master List'!$B$7:$H$219,7,0),"-")</f>
        <v>-</v>
      </c>
      <c r="H39" s="129"/>
      <c r="I39" s="133"/>
      <c r="J39" s="48" t="str">
        <f>IFERROR(VLOOKUP($B39,'Master List'!$B$7:$H$219,2,0),"-")</f>
        <v>Protomet Mirror Upgrade - 100</v>
      </c>
      <c r="K39" s="137">
        <f>IFERROR(VLOOKUP($B39,'Master List'!$B$7:$H$219,7,0),"-")</f>
        <v>199.9</v>
      </c>
      <c r="L39" s="98"/>
      <c r="M39" s="135"/>
      <c r="N39" s="49" t="str">
        <f>IFERROR(VLOOKUP($C39,'Master List'!$B$7:$H$219,2,0),"-")</f>
        <v>-</v>
      </c>
      <c r="O39" s="157" t="str">
        <f>IFERROR(VLOOKUP($C39,'Master List'!$B$7:$H$219,7,0),"-")</f>
        <v>-</v>
      </c>
    </row>
    <row r="40" spans="1:15" x14ac:dyDescent="0.15">
      <c r="A40" s="38"/>
      <c r="B40" s="39">
        <v>173</v>
      </c>
      <c r="C40" s="40"/>
      <c r="E40" s="123"/>
      <c r="F40" s="44" t="str">
        <f>IFERROR(VLOOKUP($A40,'Master List'!$B$7:$H$219,2,0),"-")</f>
        <v>-</v>
      </c>
      <c r="G40" s="144" t="str">
        <f>IFERROR(VLOOKUP($A40,'Master List'!$B$7:$H$219,7,0),"-")</f>
        <v>-</v>
      </c>
      <c r="H40" s="129"/>
      <c r="I40" s="133"/>
      <c r="J40" s="48" t="str">
        <f>IFERROR(VLOOKUP($B40,'Master List'!$B$7:$H$219,2,0),"-")</f>
        <v>Protomet Mirror Upgrade - 140</v>
      </c>
      <c r="K40" s="137">
        <f>IFERROR(VLOOKUP($B40,'Master List'!$B$7:$H$219,7,0),"-")</f>
        <v>299.89999999999998</v>
      </c>
      <c r="L40" s="98"/>
      <c r="M40" s="135"/>
      <c r="N40" s="49" t="str">
        <f>IFERROR(VLOOKUP($C40,'Master List'!$B$7:$H$219,2,0),"-")</f>
        <v>-</v>
      </c>
      <c r="O40" s="157" t="str">
        <f>IFERROR(VLOOKUP($C40,'Master List'!$B$7:$H$219,7,0),"-")</f>
        <v>-</v>
      </c>
    </row>
    <row r="41" spans="1:15" x14ac:dyDescent="0.15">
      <c r="A41" s="38"/>
      <c r="B41" s="39"/>
      <c r="C41" s="40"/>
      <c r="E41" s="123"/>
      <c r="F41" s="44" t="str">
        <f>IFERROR(VLOOKUP($A41,'Master List'!$B$7:$H$219,2,0),"-")</f>
        <v>-</v>
      </c>
      <c r="G41" s="144" t="str">
        <f>IFERROR(VLOOKUP($A41,'Master List'!$B$7:$H$219,7,0),"-")</f>
        <v>-</v>
      </c>
      <c r="H41" s="129"/>
      <c r="I41" s="133"/>
      <c r="J41" s="48" t="str">
        <f>IFERROR(VLOOKUP($B41,'Master List'!$B$7:$H$219,2,0),"-")</f>
        <v>-</v>
      </c>
      <c r="K41" s="137" t="str">
        <f>IFERROR(VLOOKUP($B41,'Master List'!$B$7:$H$219,7,0),"-")</f>
        <v>-</v>
      </c>
      <c r="L41" s="98"/>
      <c r="M41" s="135"/>
      <c r="N41" s="49" t="str">
        <f>IFERROR(VLOOKUP($C41,'Master List'!$B$7:$H$219,2,0),"-")</f>
        <v>-</v>
      </c>
      <c r="O41" s="157" t="str">
        <f>IFERROR(VLOOKUP($C41,'Master List'!$B$7:$H$219,7,0),"-")</f>
        <v>-</v>
      </c>
    </row>
    <row r="44" spans="1:15" x14ac:dyDescent="0.15">
      <c r="F44" s="52" t="s">
        <v>37</v>
      </c>
      <c r="G44" s="140"/>
      <c r="H44" s="124"/>
      <c r="J44" s="52" t="s">
        <v>34</v>
      </c>
    </row>
    <row r="46" spans="1:15" x14ac:dyDescent="0.15">
      <c r="F46" s="52" t="s">
        <v>36</v>
      </c>
      <c r="G46" s="140"/>
      <c r="H46" s="124"/>
      <c r="J46" s="52" t="s">
        <v>35</v>
      </c>
    </row>
    <row r="48" spans="1:15" x14ac:dyDescent="0.15">
      <c r="F48" s="52" t="s">
        <v>38</v>
      </c>
      <c r="G48" s="140"/>
      <c r="H48" s="124"/>
    </row>
  </sheetData>
  <mergeCells count="5">
    <mergeCell ref="J11:K11"/>
    <mergeCell ref="A10:C10"/>
    <mergeCell ref="F2:O2"/>
    <mergeCell ref="F6:O6"/>
    <mergeCell ref="F7:O7"/>
  </mergeCells>
  <pageMargins left="0.25" right="0.25" top="0.5" bottom="0.5" header="0" footer="0"/>
  <pageSetup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</vt:lpstr>
      <vt:lpstr>Menu Selection 1,2,3</vt:lpstr>
      <vt:lpstr>4 and More...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Parker</dc:creator>
  <cp:lastModifiedBy>Microsoft Office User</cp:lastModifiedBy>
  <cp:lastPrinted>2013-10-31T19:30:33Z</cp:lastPrinted>
  <dcterms:created xsi:type="dcterms:W3CDTF">2013-07-29T15:13:35Z</dcterms:created>
  <dcterms:modified xsi:type="dcterms:W3CDTF">2016-05-04T20:58:17Z</dcterms:modified>
</cp:coreProperties>
</file>